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TITULO V\TITULO V 1ER. TRIMESTRE 2023\"/>
    </mc:Choice>
  </mc:AlternateContent>
  <xr:revisionPtr revIDLastSave="0" documentId="13_ncr:1_{55F55EBE-212F-47CC-8F9D-D97F1613BD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ización 2023" sheetId="1" r:id="rId1"/>
  </sheets>
  <definedNames>
    <definedName name="_xlnm.Print_Titles" localSheetId="0">'Calendarización 2023'!$1:$5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B8" i="1"/>
  <c r="C19" i="1"/>
  <c r="D19" i="1"/>
  <c r="E19" i="1"/>
  <c r="F19" i="1"/>
  <c r="G19" i="1"/>
  <c r="H19" i="1"/>
  <c r="I19" i="1"/>
  <c r="J19" i="1"/>
  <c r="K19" i="1"/>
  <c r="L19" i="1"/>
  <c r="M19" i="1"/>
  <c r="N19" i="1"/>
  <c r="B19" i="1"/>
  <c r="C20" i="1"/>
  <c r="C22" i="1"/>
  <c r="D22" i="1"/>
  <c r="E22" i="1"/>
  <c r="F22" i="1"/>
  <c r="G22" i="1"/>
  <c r="H22" i="1"/>
  <c r="I22" i="1"/>
  <c r="J22" i="1"/>
  <c r="K22" i="1"/>
  <c r="L22" i="1"/>
  <c r="M22" i="1"/>
  <c r="N22" i="1"/>
  <c r="C95" i="1"/>
  <c r="C96" i="1"/>
  <c r="C100" i="1"/>
  <c r="C109" i="1"/>
  <c r="C115" i="1"/>
  <c r="C84" i="1"/>
  <c r="C72" i="1" s="1"/>
  <c r="B72" i="1"/>
  <c r="C75" i="1"/>
  <c r="C56" i="1"/>
  <c r="D56" i="1"/>
  <c r="E56" i="1"/>
  <c r="F56" i="1"/>
  <c r="G56" i="1"/>
  <c r="H56" i="1"/>
  <c r="I56" i="1"/>
  <c r="J56" i="1"/>
  <c r="K56" i="1"/>
  <c r="L56" i="1"/>
  <c r="M56" i="1"/>
  <c r="M55" i="1" s="1"/>
  <c r="N56" i="1"/>
  <c r="N55" i="1" s="1"/>
  <c r="C55" i="1"/>
  <c r="D55" i="1"/>
  <c r="E55" i="1"/>
  <c r="F55" i="1"/>
  <c r="G55" i="1"/>
  <c r="H55" i="1"/>
  <c r="I55" i="1"/>
  <c r="J55" i="1"/>
  <c r="K55" i="1"/>
  <c r="L55" i="1"/>
  <c r="B55" i="1"/>
  <c r="C63" i="1"/>
  <c r="C60" i="1"/>
  <c r="B56" i="1"/>
  <c r="B22" i="1"/>
  <c r="C50" i="1"/>
  <c r="D50" i="1"/>
  <c r="E50" i="1"/>
  <c r="F50" i="1"/>
  <c r="G50" i="1"/>
  <c r="H50" i="1"/>
  <c r="I50" i="1"/>
  <c r="J50" i="1"/>
  <c r="K50" i="1"/>
  <c r="L50" i="1"/>
  <c r="M50" i="1"/>
  <c r="N50" i="1"/>
  <c r="C51" i="1"/>
  <c r="C47" i="1"/>
  <c r="C48" i="1"/>
  <c r="C49" i="1"/>
  <c r="C46" i="1"/>
  <c r="C43" i="1"/>
  <c r="C52" i="1"/>
  <c r="D52" i="1"/>
  <c r="E52" i="1"/>
  <c r="F52" i="1"/>
  <c r="G52" i="1"/>
  <c r="H52" i="1"/>
  <c r="I52" i="1"/>
  <c r="J52" i="1"/>
  <c r="K52" i="1"/>
  <c r="L52" i="1"/>
  <c r="M52" i="1"/>
  <c r="N52" i="1"/>
  <c r="C53" i="1"/>
  <c r="B52" i="1"/>
  <c r="B38" i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N38" i="1" s="1"/>
  <c r="C39" i="1"/>
  <c r="C37" i="1"/>
  <c r="C36" i="1"/>
  <c r="C29" i="1"/>
  <c r="C27" i="1"/>
  <c r="C11" i="1"/>
  <c r="D84" i="1" l="1"/>
  <c r="D72" i="1" s="1"/>
  <c r="C38" i="1"/>
  <c r="D38" i="1"/>
  <c r="M38" i="1"/>
  <c r="K38" i="1"/>
  <c r="J38" i="1"/>
  <c r="I38" i="1"/>
  <c r="H38" i="1"/>
  <c r="E38" i="1"/>
  <c r="G38" i="1"/>
  <c r="L38" i="1"/>
  <c r="F38" i="1"/>
  <c r="N114" i="1"/>
  <c r="N113" i="1" s="1"/>
  <c r="N112" i="1" s="1"/>
  <c r="N111" i="1" s="1"/>
  <c r="N110" i="1" s="1"/>
  <c r="M114" i="1"/>
  <c r="M113" i="1" s="1"/>
  <c r="M112" i="1" s="1"/>
  <c r="M111" i="1" s="1"/>
  <c r="M110" i="1" s="1"/>
  <c r="L114" i="1"/>
  <c r="L113" i="1" s="1"/>
  <c r="L112" i="1" s="1"/>
  <c r="L111" i="1" s="1"/>
  <c r="K114" i="1"/>
  <c r="K113" i="1" s="1"/>
  <c r="K112" i="1" s="1"/>
  <c r="K111" i="1" s="1"/>
  <c r="J114" i="1"/>
  <c r="J113" i="1" s="1"/>
  <c r="J112" i="1" s="1"/>
  <c r="J111" i="1" s="1"/>
  <c r="J110" i="1" s="1"/>
  <c r="I114" i="1"/>
  <c r="I113" i="1" s="1"/>
  <c r="I112" i="1" s="1"/>
  <c r="I111" i="1" s="1"/>
  <c r="I110" i="1" s="1"/>
  <c r="H114" i="1"/>
  <c r="H113" i="1" s="1"/>
  <c r="H112" i="1" s="1"/>
  <c r="H111" i="1" s="1"/>
  <c r="G114" i="1"/>
  <c r="G113" i="1" s="1"/>
  <c r="G112" i="1" s="1"/>
  <c r="G111" i="1" s="1"/>
  <c r="G110" i="1" s="1"/>
  <c r="F114" i="1"/>
  <c r="F113" i="1" s="1"/>
  <c r="F112" i="1" s="1"/>
  <c r="F111" i="1" s="1"/>
  <c r="F110" i="1" s="1"/>
  <c r="E114" i="1"/>
  <c r="E113" i="1" s="1"/>
  <c r="E112" i="1" s="1"/>
  <c r="E111" i="1" s="1"/>
  <c r="E110" i="1" s="1"/>
  <c r="C114" i="1"/>
  <c r="C113" i="1" s="1"/>
  <c r="C112" i="1" s="1"/>
  <c r="C111" i="1" s="1"/>
  <c r="C110" i="1" s="1"/>
  <c r="N102" i="1"/>
  <c r="N101" i="1" s="1"/>
  <c r="M102" i="1"/>
  <c r="M101" i="1" s="1"/>
  <c r="L102" i="1"/>
  <c r="L101" i="1" s="1"/>
  <c r="K102" i="1"/>
  <c r="K101" i="1" s="1"/>
  <c r="J102" i="1"/>
  <c r="J101" i="1" s="1"/>
  <c r="I102" i="1"/>
  <c r="I101" i="1" s="1"/>
  <c r="H102" i="1"/>
  <c r="H101" i="1" s="1"/>
  <c r="G102" i="1"/>
  <c r="G101" i="1" s="1"/>
  <c r="F102" i="1"/>
  <c r="F101" i="1" s="1"/>
  <c r="E102" i="1"/>
  <c r="E101" i="1" s="1"/>
  <c r="C102" i="1"/>
  <c r="C101" i="1" s="1"/>
  <c r="N99" i="1"/>
  <c r="N98" i="1" s="1"/>
  <c r="N97" i="1" s="1"/>
  <c r="M99" i="1"/>
  <c r="M98" i="1" s="1"/>
  <c r="M97" i="1" s="1"/>
  <c r="L99" i="1"/>
  <c r="L98" i="1" s="1"/>
  <c r="L97" i="1" s="1"/>
  <c r="K99" i="1"/>
  <c r="K98" i="1" s="1"/>
  <c r="K97" i="1" s="1"/>
  <c r="J99" i="1"/>
  <c r="J98" i="1" s="1"/>
  <c r="J97" i="1" s="1"/>
  <c r="I99" i="1"/>
  <c r="I98" i="1" s="1"/>
  <c r="I97" i="1" s="1"/>
  <c r="H99" i="1"/>
  <c r="H98" i="1" s="1"/>
  <c r="H97" i="1" s="1"/>
  <c r="G99" i="1"/>
  <c r="G98" i="1" s="1"/>
  <c r="G97" i="1" s="1"/>
  <c r="F99" i="1"/>
  <c r="F98" i="1" s="1"/>
  <c r="F97" i="1" s="1"/>
  <c r="E99" i="1"/>
  <c r="E98" i="1" s="1"/>
  <c r="E97" i="1" s="1"/>
  <c r="C99" i="1"/>
  <c r="C98" i="1" s="1"/>
  <c r="C97" i="1" s="1"/>
  <c r="N88" i="1"/>
  <c r="N86" i="1" s="1"/>
  <c r="M88" i="1"/>
  <c r="M86" i="1" s="1"/>
  <c r="L88" i="1"/>
  <c r="L86" i="1" s="1"/>
  <c r="K88" i="1"/>
  <c r="K86" i="1" s="1"/>
  <c r="J88" i="1"/>
  <c r="J86" i="1" s="1"/>
  <c r="I88" i="1"/>
  <c r="I86" i="1" s="1"/>
  <c r="H88" i="1"/>
  <c r="H86" i="1" s="1"/>
  <c r="G88" i="1"/>
  <c r="G86" i="1" s="1"/>
  <c r="F88" i="1"/>
  <c r="E88" i="1"/>
  <c r="C88" i="1"/>
  <c r="C86" i="1" s="1"/>
  <c r="C71" i="1"/>
  <c r="L54" i="1"/>
  <c r="K54" i="1"/>
  <c r="J54" i="1"/>
  <c r="E54" i="1"/>
  <c r="C54" i="1"/>
  <c r="N30" i="1"/>
  <c r="M30" i="1"/>
  <c r="L30" i="1"/>
  <c r="K30" i="1"/>
  <c r="J30" i="1"/>
  <c r="I30" i="1"/>
  <c r="H30" i="1"/>
  <c r="G30" i="1"/>
  <c r="F30" i="1"/>
  <c r="E30" i="1"/>
  <c r="C30" i="1"/>
  <c r="N23" i="1"/>
  <c r="M23" i="1"/>
  <c r="L23" i="1"/>
  <c r="K23" i="1"/>
  <c r="J23" i="1"/>
  <c r="I23" i="1"/>
  <c r="H23" i="1"/>
  <c r="G23" i="1"/>
  <c r="F23" i="1"/>
  <c r="E23" i="1"/>
  <c r="C23" i="1"/>
  <c r="N17" i="1"/>
  <c r="M17" i="1"/>
  <c r="L17" i="1"/>
  <c r="K17" i="1"/>
  <c r="J17" i="1"/>
  <c r="I17" i="1"/>
  <c r="H17" i="1"/>
  <c r="G17" i="1"/>
  <c r="F17" i="1"/>
  <c r="E17" i="1"/>
  <c r="C17" i="1"/>
  <c r="N14" i="1"/>
  <c r="M14" i="1"/>
  <c r="L14" i="1"/>
  <c r="K14" i="1"/>
  <c r="J14" i="1"/>
  <c r="I14" i="1"/>
  <c r="H14" i="1"/>
  <c r="G14" i="1"/>
  <c r="F14" i="1"/>
  <c r="E14" i="1"/>
  <c r="C14" i="1"/>
  <c r="N9" i="1"/>
  <c r="M9" i="1"/>
  <c r="L9" i="1"/>
  <c r="K9" i="1"/>
  <c r="J9" i="1"/>
  <c r="I9" i="1"/>
  <c r="H9" i="1"/>
  <c r="G9" i="1"/>
  <c r="F9" i="1"/>
  <c r="E9" i="1"/>
  <c r="C9" i="1"/>
  <c r="D9" i="1"/>
  <c r="D14" i="1"/>
  <c r="D17" i="1"/>
  <c r="D23" i="1"/>
  <c r="D30" i="1"/>
  <c r="D54" i="1"/>
  <c r="D71" i="1"/>
  <c r="D88" i="1"/>
  <c r="D86" i="1" s="1"/>
  <c r="D99" i="1"/>
  <c r="D98" i="1" s="1"/>
  <c r="D97" i="1" s="1"/>
  <c r="D102" i="1"/>
  <c r="D101" i="1" s="1"/>
  <c r="D114" i="1"/>
  <c r="D113" i="1" s="1"/>
  <c r="D112" i="1" s="1"/>
  <c r="D111" i="1" s="1"/>
  <c r="D110" i="1" s="1"/>
  <c r="B9" i="1"/>
  <c r="B14" i="1"/>
  <c r="B17" i="1"/>
  <c r="B23" i="1"/>
  <c r="B30" i="1"/>
  <c r="B50" i="1"/>
  <c r="B54" i="1"/>
  <c r="B88" i="1"/>
  <c r="B86" i="1" s="1"/>
  <c r="B102" i="1"/>
  <c r="B101" i="1" s="1"/>
  <c r="B71" i="1"/>
  <c r="B99" i="1"/>
  <c r="B98" i="1" s="1"/>
  <c r="B97" i="1" s="1"/>
  <c r="B114" i="1"/>
  <c r="B113" i="1" s="1"/>
  <c r="B112" i="1" s="1"/>
  <c r="B111" i="1" s="1"/>
  <c r="B110" i="1" s="1"/>
  <c r="E84" i="1" l="1"/>
  <c r="F84" i="1" s="1"/>
  <c r="E72" i="1"/>
  <c r="E71" i="1" s="1"/>
  <c r="B7" i="1"/>
  <c r="E87" i="1"/>
  <c r="E85" i="1" s="1"/>
  <c r="N87" i="1"/>
  <c r="N85" i="1" s="1"/>
  <c r="J87" i="1"/>
  <c r="J85" i="1" s="1"/>
  <c r="G87" i="1"/>
  <c r="G85" i="1" s="1"/>
  <c r="G21" i="1"/>
  <c r="F21" i="1"/>
  <c r="N21" i="1"/>
  <c r="M21" i="1"/>
  <c r="L21" i="1"/>
  <c r="K21" i="1"/>
  <c r="J21" i="1"/>
  <c r="I21" i="1"/>
  <c r="H21" i="1"/>
  <c r="E21" i="1"/>
  <c r="C21" i="1"/>
  <c r="D21" i="1"/>
  <c r="B21" i="1"/>
  <c r="L7" i="1"/>
  <c r="E7" i="1"/>
  <c r="N7" i="1"/>
  <c r="M7" i="1"/>
  <c r="K7" i="1"/>
  <c r="J7" i="1"/>
  <c r="I7" i="1"/>
  <c r="H7" i="1"/>
  <c r="G7" i="1"/>
  <c r="F7" i="1"/>
  <c r="D7" i="1"/>
  <c r="C7" i="1"/>
  <c r="F87" i="1"/>
  <c r="F85" i="1" s="1"/>
  <c r="C87" i="1"/>
  <c r="C85" i="1" s="1"/>
  <c r="D87" i="1"/>
  <c r="D85" i="1" s="1"/>
  <c r="F54" i="1"/>
  <c r="F86" i="1"/>
  <c r="M54" i="1"/>
  <c r="I87" i="1"/>
  <c r="I85" i="1" s="1"/>
  <c r="G54" i="1"/>
  <c r="N54" i="1"/>
  <c r="H54" i="1"/>
  <c r="M87" i="1"/>
  <c r="M85" i="1" s="1"/>
  <c r="E86" i="1"/>
  <c r="I54" i="1"/>
  <c r="B87" i="1"/>
  <c r="B85" i="1" s="1"/>
  <c r="H110" i="1"/>
  <c r="H87" i="1"/>
  <c r="H85" i="1" s="1"/>
  <c r="K110" i="1"/>
  <c r="K87" i="1"/>
  <c r="K85" i="1" s="1"/>
  <c r="L110" i="1"/>
  <c r="L87" i="1"/>
  <c r="L85" i="1" s="1"/>
  <c r="G84" i="1" l="1"/>
  <c r="F72" i="1"/>
  <c r="F71" i="1" s="1"/>
  <c r="B6" i="1"/>
  <c r="E6" i="1"/>
  <c r="E116" i="1" s="1"/>
  <c r="D6" i="1"/>
  <c r="D116" i="1" s="1"/>
  <c r="C6" i="1"/>
  <c r="C116" i="1" s="1"/>
  <c r="F6" i="1"/>
  <c r="F116" i="1" s="1"/>
  <c r="B116" i="1" l="1"/>
  <c r="G72" i="1"/>
  <c r="G71" i="1" s="1"/>
  <c r="G6" i="1" s="1"/>
  <c r="G116" i="1" s="1"/>
  <c r="H84" i="1"/>
  <c r="I84" i="1" l="1"/>
  <c r="H72" i="1"/>
  <c r="H71" i="1" s="1"/>
  <c r="H6" i="1" s="1"/>
  <c r="H116" i="1" s="1"/>
  <c r="I72" i="1" l="1"/>
  <c r="I71" i="1" s="1"/>
  <c r="I6" i="1" s="1"/>
  <c r="I116" i="1" s="1"/>
  <c r="J84" i="1"/>
  <c r="K84" i="1" l="1"/>
  <c r="J72" i="1"/>
  <c r="J71" i="1" s="1"/>
  <c r="J6" i="1" s="1"/>
  <c r="J116" i="1" s="1"/>
  <c r="L84" i="1" l="1"/>
  <c r="K72" i="1"/>
  <c r="K71" i="1" s="1"/>
  <c r="K6" i="1" s="1"/>
  <c r="K116" i="1" s="1"/>
  <c r="M84" i="1" l="1"/>
  <c r="L72" i="1"/>
  <c r="L71" i="1" s="1"/>
  <c r="L6" i="1" s="1"/>
  <c r="L116" i="1" s="1"/>
  <c r="N84" i="1" l="1"/>
  <c r="N72" i="1" s="1"/>
  <c r="N71" i="1" s="1"/>
  <c r="N6" i="1" s="1"/>
  <c r="N116" i="1" s="1"/>
  <c r="M72" i="1"/>
  <c r="M71" i="1" s="1"/>
  <c r="M6" i="1" s="1"/>
  <c r="M116" i="1" s="1"/>
</calcChain>
</file>

<file path=xl/sharedStrings.xml><?xml version="1.0" encoding="utf-8"?>
<sst xmlns="http://schemas.openxmlformats.org/spreadsheetml/2006/main" count="125" uniqueCount="121">
  <si>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</si>
  <si>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</si>
  <si>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</si>
  <si>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</si>
  <si>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</si>
  <si>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</si>
  <si>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</si>
  <si>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</si>
  <si>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</si>
  <si>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</si>
  <si>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</si>
  <si>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</si>
  <si>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</si>
  <si>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Total</t>
  </si>
  <si>
    <t xml:space="preserve"> 1000000 IMPUESTOS</t>
  </si>
  <si>
    <t>I.1 IMPUESTOS SOBRE LOS INGRESOS</t>
  </si>
  <si>
    <t>I.2 IMPUESTOS SOBRE EL PATRIMONIO</t>
  </si>
  <si>
    <t>I.3 ACCESORIOS DE IMPUESTOS</t>
  </si>
  <si>
    <t>4000000 DERECHOS</t>
  </si>
  <si>
    <t>II.1. Derechos por servicios públicos:</t>
  </si>
  <si>
    <t>II.2. Derechos por registro, licencias y permisos diversos:</t>
  </si>
  <si>
    <t>II.3. Derechos en materia de desarrollo urbano y ecología</t>
  </si>
  <si>
    <t>1.- Concurso o licitación</t>
  </si>
  <si>
    <t>2.- Derecho por supervisión de obra pública.</t>
  </si>
  <si>
    <t>II.4. Derechos por servicios prestados en materia de seguridad pública y tránsito.</t>
  </si>
  <si>
    <t>II.5. ACCESORIOS DE DERECHOS</t>
  </si>
  <si>
    <t xml:space="preserve">5000000 PRODUCTOS </t>
  </si>
  <si>
    <t>III.1 PRODUCTOS DE TIPO CORRIENTE</t>
  </si>
  <si>
    <t>III.2  PRODUCTOS DE CAPITAL</t>
  </si>
  <si>
    <t>III.3  ACCESORIOS DE LOS PRODUCTOS</t>
  </si>
  <si>
    <t>6000000 APROVECHAMIENTOS</t>
  </si>
  <si>
    <t>8000000 PARTICIPACIONES Y APORTACIONES</t>
  </si>
  <si>
    <t>8100000 PARTICIPACIONES</t>
  </si>
  <si>
    <t>V.1  PARTICIPACIONES</t>
  </si>
  <si>
    <t>Fondo general de participaciones</t>
  </si>
  <si>
    <t>Impuesto sobre automóviles nuevos</t>
  </si>
  <si>
    <t>Impuesto especial sobre producción y servicios</t>
  </si>
  <si>
    <t>Incentivos a la venta final de gasolinas y diésel</t>
  </si>
  <si>
    <t>Compensación del impuesto sobre automóviles nuevos</t>
  </si>
  <si>
    <t>Fondo de compensación</t>
  </si>
  <si>
    <t>Fondo de fomento municipal</t>
  </si>
  <si>
    <t>Fondo de fiscalización y recaudación</t>
  </si>
  <si>
    <t>8200000 APORTACIONES</t>
  </si>
  <si>
    <t>2. Fondo de Aportaciones para el Fortalecimiento de los Municipios. FORTAMUN</t>
  </si>
  <si>
    <t>8300000 CONVENIOS</t>
  </si>
  <si>
    <t>VI. INGRESOS EXTRAORDINARIOS</t>
  </si>
  <si>
    <t xml:space="preserve">INGRESO DE CAPITAL </t>
  </si>
  <si>
    <t xml:space="preserve">INGRESO CORRIENTE </t>
  </si>
  <si>
    <t>I. IMPUESTOS</t>
  </si>
  <si>
    <t>V.2  APORTACIONES</t>
  </si>
  <si>
    <t>1.Fondo de Aportaciones para la Infraestructura Social Municipal. FISM</t>
  </si>
  <si>
    <t>3.    Estacionamiento en la vía pública.</t>
  </si>
  <si>
    <r>
      <t xml:space="preserve">MUNICIPIO DE </t>
    </r>
    <r>
      <rPr>
        <b/>
        <u/>
        <sz val="16"/>
        <rFont val="Arial Narrow"/>
        <family val="2"/>
      </rPr>
      <t>FRANCISCO I. MADERO,</t>
    </r>
    <r>
      <rPr>
        <b/>
        <sz val="16"/>
        <rFont val="Arial Narrow"/>
        <family val="2"/>
      </rPr>
      <t xml:space="preserve"> HGO.</t>
    </r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</si>
  <si>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a los ingresos obtenidos por establecimientos de enseñanza particular.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</si>
  <si>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sobre juegos permitidos, espectáculos públicos, diversiones y aparatos mecánicos o electromecánicos accionados por monedas o fichas.</t>
    </r>
  </si>
  <si>
    <r>
      <t>3.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a comercios ambulantes.</t>
    </r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</si>
  <si>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predial.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</si>
  <si>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Impuesto sobre traslación de dominio y otras operaciones con bienes inmuebles.</t>
    </r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</si>
  <si>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Recargos prediales</t>
    </r>
  </si>
  <si>
    <r>
      <t>II.</t>
    </r>
    <r>
      <rPr>
        <b/>
        <sz val="7"/>
        <color indexed="8"/>
        <rFont val="Arial Narrow"/>
        <family val="2"/>
      </rPr>
      <t xml:space="preserve">                  </t>
    </r>
    <r>
      <rPr>
        <b/>
        <sz val="11"/>
        <color indexed="8"/>
        <rFont val="Arial Narrow"/>
        <family val="2"/>
      </rPr>
      <t>DERECHOS</t>
    </r>
  </si>
  <si>
    <r>
      <t>1.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 de alumbrado público.</t>
    </r>
  </si>
  <si>
    <r>
      <t>2.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servicios de agua potable.</t>
    </r>
  </si>
  <si>
    <r>
      <t>3.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servicios de drenaje y alcantarillado.</t>
    </r>
  </si>
  <si>
    <r>
      <t>4.</t>
    </r>
    <r>
      <rPr>
        <sz val="7"/>
        <color indexed="8"/>
        <rFont val="Arial Narrow"/>
        <family val="2"/>
      </rPr>
      <t xml:space="preserve">      </t>
    </r>
    <r>
      <rPr>
        <sz val="11"/>
        <color indexed="8"/>
        <rFont val="Arial Narrow"/>
        <family val="2"/>
      </rPr>
      <t>Derechos por uso de rastro, guarda y matanza de ganado, transporte e inspección sanitaria, revisión de fierros para marcar ganado y magueyes.</t>
    </r>
  </si>
  <si>
    <r>
      <t>5.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 y uso de panteones.</t>
    </r>
  </si>
  <si>
    <r>
      <t>6.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 de limpia.</t>
    </r>
  </si>
  <si>
    <r>
      <t>1.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registro familiar.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</si>
  <si>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servicios de certificaciones legalizaciones y expedición de copias certificadas.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</si>
  <si>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servicios de expedición y renovación de placa de funcionamiento de establecimientos comerciales e industriales.</t>
    </r>
  </si>
  <si>
    <r>
      <t>4.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servicio de expedición de placas de bicicletas, motocicletas y vehículos de propulsión no mecánica.</t>
    </r>
  </si>
  <si>
    <r>
      <t>5.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expedición, revalidación y canje de permisos o licencias para funcionamiento de establecimientos que enajenen o expendan bebidas alcohólicas.</t>
    </r>
  </si>
  <si>
    <r>
      <t>6.</t>
    </r>
    <r>
      <rPr>
        <sz val="7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Derechos por expedición y revalidación de licencias o permisos para la colocación y emisión de anuncios publicitarios.</t>
    </r>
  </si>
  <si>
    <r>
      <t>7.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licencia o permiso para la prestación del servicio de estacionamiento y pensiones</t>
    </r>
  </si>
  <si>
    <r>
      <t>1.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alineamiento, deslinde y nomenclatura.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</si>
  <si>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realización y expedición de avalúos catastrales.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</si>
  <si>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la expedición de constancias y otorgamiento de licencias de uso de suelo, y autorización de fraccionamientos en sus diversas modalidades.</t>
    </r>
  </si>
  <si>
    <r>
      <t>4.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licencias para construcción, reconstrucción, ampliación y demolición.</t>
    </r>
  </si>
  <si>
    <r>
      <t>5.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autorización de peritos en obras para construcción.</t>
    </r>
  </si>
  <si>
    <r>
      <t>6.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Derechos por autorización para la venta de lotes de terrenos en fraccionamiento.</t>
    </r>
  </si>
  <si>
    <r>
      <t>7.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Otros derechos por servicios relacionados con el desarrollo urbano.</t>
    </r>
  </si>
  <si>
    <r>
      <t>8.</t>
    </r>
    <r>
      <rPr>
        <sz val="7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Derechos por la participación en concursos, licitaciones y ejecución de obra pública.</t>
    </r>
  </si>
  <si>
    <r>
      <t>9.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Derechos por expedición de dictamen de impacto ambiental y otros servicios en materia ecológica.</t>
    </r>
  </si>
  <si>
    <r>
      <t>1.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Derechos por servicios prestados en materia de seguridad pública y tránsito.</t>
    </r>
  </si>
  <si>
    <r>
      <t>III.</t>
    </r>
    <r>
      <rPr>
        <b/>
        <sz val="7"/>
        <color indexed="8"/>
        <rFont val="Arial Narrow"/>
        <family val="2"/>
      </rPr>
      <t xml:space="preserve">                </t>
    </r>
    <r>
      <rPr>
        <b/>
        <sz val="11"/>
        <color indexed="8"/>
        <rFont val="Arial Narrow"/>
        <family val="2"/>
      </rPr>
      <t>PRODUCTOS</t>
    </r>
  </si>
  <si>
    <r>
      <t>1.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Arrendamiento de bienes muebles o inmuebles propiedad del Municipio:</t>
    </r>
  </si>
  <si>
    <r>
      <t>1.</t>
    </r>
    <r>
      <rPr>
        <sz val="7"/>
        <color indexed="8"/>
        <rFont val="Arial Narrow"/>
        <family val="2"/>
      </rPr>
      <t>  </t>
    </r>
    <r>
      <rPr>
        <sz val="11"/>
        <color indexed="8"/>
        <rFont val="Arial Narrow"/>
        <family val="2"/>
      </rPr>
      <t>Uso de plazas y pisos en las calles, pasajes y lugares públicos.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</si>
  <si>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Locales situados en el interior y exterior de los mercados.</t>
    </r>
  </si>
  <si>
    <r>
      <t>4.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Arrendamiento de terrenos, montes, pastos y demás bienes del Municipio.</t>
    </r>
  </si>
  <si>
    <r>
      <t>2.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Establecimientos y empresas del Municipio.</t>
    </r>
  </si>
  <si>
    <r>
      <t>3.</t>
    </r>
    <r>
      <rPr>
        <sz val="7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Expedición en copia simple o certificada, o reproducción de la información en dispositivos de almacenamiento, derivado del ejercicio del derecho de acceso a la información.</t>
    </r>
  </si>
  <si>
    <r>
      <t>4.</t>
    </r>
    <r>
      <rPr>
        <sz val="7"/>
        <color indexed="8"/>
        <rFont val="Arial Narrow"/>
        <family val="2"/>
      </rPr>
      <t xml:space="preserve">      </t>
    </r>
    <r>
      <rPr>
        <sz val="11"/>
        <color indexed="8"/>
        <rFont val="Arial Narrow"/>
        <family val="2"/>
      </rPr>
      <t>Asistencia social</t>
    </r>
  </si>
  <si>
    <r>
      <t>1.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Explotación o enajenación de cualquier naturaleza de los bienes propiedad del Municipio.</t>
    </r>
  </si>
  <si>
    <r>
      <t>2.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Venta de bienes muebles e inmuebles propiedad del Municipio.</t>
    </r>
  </si>
  <si>
    <r>
      <t>3.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Los Capitales y valores del Municipio y sus rendimientos.</t>
    </r>
  </si>
  <si>
    <r>
      <t>4.</t>
    </r>
    <r>
      <rPr>
        <sz val="7"/>
        <color indexed="8"/>
        <rFont val="Arial Narrow"/>
        <family val="2"/>
      </rPr>
      <t xml:space="preserve">       </t>
    </r>
    <r>
      <rPr>
        <sz val="11"/>
        <color indexed="8"/>
        <rFont val="Arial Narrow"/>
        <family val="2"/>
      </rPr>
      <t>Bienes de beneficencia.</t>
    </r>
  </si>
  <si>
    <r>
      <t>IV.</t>
    </r>
    <r>
      <rPr>
        <b/>
        <sz val="7"/>
        <color indexed="8"/>
        <rFont val="Arial Narrow"/>
        <family val="2"/>
      </rPr>
      <t xml:space="preserve"> </t>
    </r>
    <r>
      <rPr>
        <b/>
        <sz val="11"/>
        <color indexed="8"/>
        <rFont val="Arial Narrow"/>
        <family val="2"/>
      </rPr>
      <t>APROVECHAMIENTOS</t>
    </r>
  </si>
  <si>
    <r>
      <t>1.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Intereses moratorios.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</si>
  <si>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Recargos.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</si>
  <si>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Multas impuestas a los infractores de los reglamentos administrativos por bando de policía.</t>
    </r>
  </si>
  <si>
    <r>
      <t>4.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Multas federales no fiscales.</t>
    </r>
  </si>
  <si>
    <r>
      <t>5.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Tesoros ocultos.</t>
    </r>
  </si>
  <si>
    <r>
      <t>6.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Bienes y herencias vacantes.</t>
    </r>
  </si>
  <si>
    <r>
      <t>7.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Donaciones hechas a favor del Municipio.</t>
    </r>
  </si>
  <si>
    <r>
      <t>8.</t>
    </r>
    <r>
      <rPr>
        <sz val="7"/>
        <color indexed="8"/>
        <rFont val="Arial Narrow"/>
        <family val="2"/>
      </rPr>
      <t xml:space="preserve">      </t>
    </r>
    <r>
      <rPr>
        <sz val="11"/>
        <color indexed="8"/>
        <rFont val="Arial Narrow"/>
        <family val="2"/>
      </rPr>
      <t>Cauciones y fianzas, cuya pérdida se declare por resolución firme a favor del Municipio.</t>
    </r>
  </si>
  <si>
    <r>
      <t>9.</t>
    </r>
    <r>
      <rPr>
        <sz val="7"/>
        <color indexed="8"/>
        <rFont val="Arial Narrow"/>
        <family val="2"/>
      </rPr>
      <t xml:space="preserve">                   </t>
    </r>
    <r>
      <rPr>
        <sz val="11"/>
        <color indexed="8"/>
        <rFont val="Arial Narrow"/>
        <family val="2"/>
      </rPr>
      <t>Reintegros, incluidos los derivados de responsabilidad oficial.</t>
    </r>
  </si>
  <si>
    <r>
      <t>10.</t>
    </r>
    <r>
      <rPr>
        <sz val="7"/>
        <color indexed="8"/>
        <rFont val="Arial Narrow"/>
        <family val="2"/>
      </rPr>
      <t xml:space="preserve">               </t>
    </r>
    <r>
      <rPr>
        <sz val="11"/>
        <color indexed="8"/>
        <rFont val="Arial Narrow"/>
        <family val="2"/>
      </rPr>
      <t>Intereses.</t>
    </r>
  </si>
  <si>
    <r>
      <t>11.</t>
    </r>
    <r>
      <rPr>
        <sz val="7"/>
        <color indexed="8"/>
        <rFont val="Arial Narrow"/>
        <family val="2"/>
      </rPr>
      <t xml:space="preserve">               </t>
    </r>
    <r>
      <rPr>
        <sz val="11"/>
        <color indexed="8"/>
        <rFont val="Arial Narrow"/>
        <family val="2"/>
      </rPr>
      <t>Indemnización por daños a bienes municipales.</t>
    </r>
  </si>
  <si>
    <r>
      <t>12.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Rezagos de Ejercicios Fiscales anteriores.</t>
    </r>
  </si>
  <si>
    <r>
      <t>V.</t>
    </r>
    <r>
      <rPr>
        <b/>
        <sz val="7"/>
        <color indexed="8"/>
        <rFont val="Arial Narrow"/>
        <family val="2"/>
      </rPr>
      <t> </t>
    </r>
    <r>
      <rPr>
        <b/>
        <sz val="11"/>
        <color indexed="8"/>
        <rFont val="Arial Narrow"/>
        <family val="2"/>
      </rPr>
      <t xml:space="preserve">PARTICIPACIONES Y APORTACIONES </t>
    </r>
  </si>
  <si>
    <r>
      <t>1.</t>
    </r>
    <r>
      <rPr>
        <b/>
        <sz val="7"/>
        <color indexed="8"/>
        <rFont val="Arial Narrow"/>
        <family val="2"/>
      </rPr>
      <t> </t>
    </r>
    <r>
      <rPr>
        <b/>
        <sz val="11"/>
        <color indexed="8"/>
        <rFont val="Arial Narrow"/>
        <family val="2"/>
      </rPr>
      <t xml:space="preserve">Aportaciones </t>
    </r>
  </si>
  <si>
    <r>
      <t>1.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Los destinados por el congreso del estado para el pago de obras o servicios de urgente atención.</t>
    </r>
  </si>
  <si>
    <r>
      <t>2.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Empréstitos o financiamientos.</t>
    </r>
  </si>
  <si>
    <r>
      <t>3.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Apoyos financieros del gobierno federal o estatal.</t>
    </r>
  </si>
  <si>
    <r>
      <t>4.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Impuestos y derechos extraordinarios.</t>
    </r>
  </si>
  <si>
    <r>
      <t>5.</t>
    </r>
    <r>
      <rPr>
        <sz val="7"/>
        <color indexed="8"/>
        <rFont val="Arial Narrow"/>
        <family val="2"/>
      </rPr>
      <t xml:space="preserve">  </t>
    </r>
    <r>
      <rPr>
        <sz val="11"/>
        <color indexed="8"/>
        <rFont val="Arial Narrow"/>
        <family val="2"/>
      </rPr>
      <t>Las aportaciones para obras de beneficencia social</t>
    </r>
  </si>
  <si>
    <r>
      <t>6.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expropiaciones</t>
    </r>
  </si>
  <si>
    <r>
      <t>7.</t>
    </r>
    <r>
      <rPr>
        <sz val="7"/>
        <color indexed="8"/>
        <rFont val="Arial Narrow"/>
        <family val="2"/>
      </rPr>
      <t xml:space="preserve">   </t>
    </r>
    <r>
      <rPr>
        <sz val="11"/>
        <color indexed="8"/>
        <rFont val="Arial Narrow"/>
        <family val="2"/>
      </rPr>
      <t>Otras participaciones extraordinarias.</t>
    </r>
  </si>
  <si>
    <r>
      <rPr>
        <sz val="14"/>
        <rFont val="Arial Narrow"/>
        <family val="2"/>
      </rPr>
      <t>CALENDARIO DE INGRESOS DEL EJERCICIO FISCAL 2023</t>
    </r>
    <r>
      <rPr>
        <b/>
        <sz val="14"/>
        <rFont val="Arial Narrow"/>
        <family val="2"/>
      </rPr>
      <t xml:space="preserve"> (CALENDARIZACIÓN DE RECAUDACIÓN 2023)</t>
    </r>
  </si>
  <si>
    <t>19 Impuestos no Comprendidos en la Ley de Ingresos Vigente, Causados en Ejercicios Fiscales Anteriores Pendientes de Liquidación o Pago</t>
  </si>
  <si>
    <t xml:space="preserve">1. Rezagos de Impuesto Predial </t>
  </si>
  <si>
    <r>
      <t>1.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 xml:space="preserve">Recargos Agua Potable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</si>
</sst>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pta&quot;_-;\-* #,##0.00\ &quot;pta&quot;_-;_-* &quot;-&quot;??\ &quot;pta&quot;_-;_-@_-"/>
    <numFmt numFmtId="165" formatCode="_-[$$-80A]* #,##0.00_-;\-[$$-80A]* #,##0.00_-;_-[$$-80A]* &quot;-&quot;??_-;_-@_-"/>
  </numFmts>
  <fonts count="20" x14ac:knownFonts="1">
    <font>
      <sz val="10"/>
      <name val="Arial"/>
    </font>
    <font>
      <sz val="10"/>
      <name val="Arial"/>
      <family val="2"/>
    </font>
    <font>
      <b/>
      <sz val="16"/>
      <name val="Arial Narrow"/>
      <family val="2"/>
    </font>
    <font>
      <b/>
      <u/>
      <sz val="16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7"/>
      <color indexed="8"/>
      <name val="Arial Narrow"/>
      <family val="2"/>
    </font>
    <font>
      <sz val="11"/>
      <color indexed="8"/>
      <name val="Arial Narrow"/>
      <family val="2"/>
    </font>
    <font>
      <b/>
      <sz val="7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name val="Arial Narrow"/>
      <family val="2"/>
    </font>
    <font>
      <b/>
      <sz val="14"/>
      <color rgb="FF0070C0"/>
      <name val="Arial Narrow"/>
      <family val="2"/>
    </font>
    <font>
      <sz val="7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80808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wrapText="1"/>
    </xf>
    <xf numFmtId="0" fontId="11" fillId="5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1" fillId="6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wrapText="1"/>
    </xf>
    <xf numFmtId="0" fontId="11" fillId="7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4" fillId="0" borderId="0" xfId="1" applyNumberFormat="1" applyFont="1"/>
    <xf numFmtId="165" fontId="7" fillId="3" borderId="1" xfId="1" applyNumberFormat="1" applyFont="1" applyFill="1" applyBorder="1" applyAlignment="1">
      <alignment horizontal="center" vertical="center"/>
    </xf>
    <xf numFmtId="165" fontId="9" fillId="4" borderId="2" xfId="1" applyNumberFormat="1" applyFont="1" applyFill="1" applyBorder="1" applyAlignment="1">
      <alignment horizontal="right" wrapText="1"/>
    </xf>
    <xf numFmtId="165" fontId="10" fillId="4" borderId="2" xfId="1" applyNumberFormat="1" applyFont="1" applyFill="1" applyBorder="1" applyAlignment="1">
      <alignment horizontal="right" wrapText="1"/>
    </xf>
    <xf numFmtId="165" fontId="11" fillId="5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Border="1" applyAlignment="1">
      <alignment horizontal="center" vertical="center" wrapText="1"/>
    </xf>
    <xf numFmtId="165" fontId="12" fillId="0" borderId="2" xfId="1" applyNumberFormat="1" applyFont="1" applyBorder="1" applyAlignment="1">
      <alignment horizontal="center" vertical="center" wrapText="1"/>
    </xf>
    <xf numFmtId="165" fontId="11" fillId="6" borderId="2" xfId="1" applyNumberFormat="1" applyFont="1" applyFill="1" applyBorder="1" applyAlignment="1">
      <alignment horizontal="center" vertical="center" wrapText="1"/>
    </xf>
    <xf numFmtId="165" fontId="11" fillId="7" borderId="2" xfId="1" applyNumberFormat="1" applyFont="1" applyFill="1" applyBorder="1" applyAlignment="1">
      <alignment horizontal="center" vertical="center" wrapText="1"/>
    </xf>
    <xf numFmtId="165" fontId="18" fillId="4" borderId="2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 wrapText="1" indent="8"/>
    </xf>
    <xf numFmtId="0" fontId="12" fillId="0" borderId="0" xfId="0" applyFont="1"/>
    <xf numFmtId="0" fontId="7" fillId="0" borderId="0" xfId="0" applyFont="1"/>
    <xf numFmtId="165" fontId="12" fillId="0" borderId="0" xfId="0" applyNumberFormat="1" applyFont="1"/>
    <xf numFmtId="165" fontId="12" fillId="0" borderId="0" xfId="1" applyNumberFormat="1" applyFont="1"/>
    <xf numFmtId="165" fontId="12" fillId="0" borderId="2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6"/>
  <sheetViews>
    <sheetView tabSelected="1" view="pageBreakPreview" topLeftCell="A72" zoomScaleNormal="75" zoomScaleSheetLayoutView="100" workbookViewId="0">
      <selection activeCell="A101" sqref="A101"/>
    </sheetView>
  </sheetViews>
  <sheetFormatPr baseColWidth="10" defaultRowHeight="12.75" x14ac:dyDescent="0.2"/>
  <cols>
    <col min="1" max="1" width="51.140625" style="1" customWidth="1"/>
    <col min="2" max="2" width="19.7109375" style="18" bestFit="1" customWidth="1"/>
    <col min="3" max="14" width="18.42578125" style="18" bestFit="1" customWidth="1"/>
    <col min="15" max="16384" width="11.42578125" style="1"/>
  </cols>
  <sheetData>
    <row r="1" spans="1:14" ht="20.25" x14ac:dyDescent="0.3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x14ac:dyDescent="0.25">
      <c r="A2" s="2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x14ac:dyDescent="0.25">
      <c r="A3" s="29" t="s">
        <v>117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5.5" customHeight="1" x14ac:dyDescent="0.2"/>
    <row r="5" spans="1:14" ht="30.75" customHeight="1" x14ac:dyDescent="0.2">
      <c r="A5" s="3"/>
      <c r="B5" s="19" t="s">
        <v>12</v>
      </c>
      <c r="C5" s="19" t="s">
        <v>0</v>
      </c>
      <c r="D5" s="19" t="s">
        <v>1</v>
      </c>
      <c r="E5" s="19" t="s">
        <v>2</v>
      </c>
      <c r="F5" s="19" t="s">
        <v>3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</row>
    <row r="6" spans="1:14" ht="16.5" x14ac:dyDescent="0.3">
      <c r="A6" s="4" t="s">
        <v>47</v>
      </c>
      <c r="B6" s="20">
        <f>SUM(B7+B21+B54+B71)+B88+B98+B102</f>
        <v>96128336.5</v>
      </c>
      <c r="C6" s="20">
        <f>SUM(C7+C21+C54+C71)+C88+C98+C102</f>
        <v>8010694.6483333344</v>
      </c>
      <c r="D6" s="20">
        <f>SUM(D7+D21+D54+D71)+D88+D98+D102</f>
        <v>8010694.6483333344</v>
      </c>
      <c r="E6" s="20">
        <f>SUM(E7+E21+E54+E71)+E88+E98+E102</f>
        <v>8010694.6483333344</v>
      </c>
      <c r="F6" s="20">
        <f>SUM(F7+F21+F54+F71)+F88+F98+F102</f>
        <v>8010694.6483333344</v>
      </c>
      <c r="G6" s="20">
        <f>SUM(G7+G21+G54+G71)+G88+G98+G102</f>
        <v>8010694.6983333332</v>
      </c>
      <c r="H6" s="20">
        <f>SUM(H7+H21+H54+H71)+H88+H98+H102</f>
        <v>8010694.6983333332</v>
      </c>
      <c r="I6" s="20">
        <f>SUM(I7+I21+I54+I71)+I88+I98+I102</f>
        <v>8010694.6983333332</v>
      </c>
      <c r="J6" s="20">
        <f>SUM(J7+J21+J54+J71)+J88+J98+J102</f>
        <v>8010694.6983333332</v>
      </c>
      <c r="K6" s="20">
        <f>SUM(K7+K21+K54+K71)+K88+K98+K102</f>
        <v>8010694.7583333338</v>
      </c>
      <c r="L6" s="20">
        <f>SUM(L7+L21+L54+L71)+L88+L98+L102</f>
        <v>8010694.7583333338</v>
      </c>
      <c r="M6" s="20">
        <f>SUM(M7+M21+M54+M71)+M88+M98+M102</f>
        <v>8010694.7583333338</v>
      </c>
      <c r="N6" s="20">
        <f>SUM(N7+N21+N54+N71)+N88+N98+N102</f>
        <v>8010694.8383333338</v>
      </c>
    </row>
    <row r="7" spans="1:14" x14ac:dyDescent="0.2">
      <c r="A7" s="5" t="s">
        <v>14</v>
      </c>
      <c r="B7" s="21">
        <f>SUM(B8)</f>
        <v>5666212.5</v>
      </c>
      <c r="C7" s="21">
        <f>SUM(C8)</f>
        <v>472184.3683333334</v>
      </c>
      <c r="D7" s="21">
        <f>SUM(D8)</f>
        <v>472184.3683333334</v>
      </c>
      <c r="E7" s="21">
        <f t="shared" ref="E7:N7" si="0">SUM(E8)</f>
        <v>472184.3683333334</v>
      </c>
      <c r="F7" s="21">
        <f t="shared" si="0"/>
        <v>472184.3683333334</v>
      </c>
      <c r="G7" s="21">
        <f t="shared" si="0"/>
        <v>472184.37833333341</v>
      </c>
      <c r="H7" s="21">
        <f t="shared" si="0"/>
        <v>472184.37833333341</v>
      </c>
      <c r="I7" s="21">
        <f t="shared" si="0"/>
        <v>472184.37833333341</v>
      </c>
      <c r="J7" s="21">
        <f t="shared" si="0"/>
        <v>472184.37833333341</v>
      </c>
      <c r="K7" s="21">
        <f t="shared" si="0"/>
        <v>472184.37833333341</v>
      </c>
      <c r="L7" s="21">
        <f t="shared" si="0"/>
        <v>472184.37833333341</v>
      </c>
      <c r="M7" s="21">
        <f t="shared" si="0"/>
        <v>472184.37833333341</v>
      </c>
      <c r="N7" s="21">
        <f t="shared" si="0"/>
        <v>472184.37833333341</v>
      </c>
    </row>
    <row r="8" spans="1:14" ht="16.5" x14ac:dyDescent="0.2">
      <c r="A8" s="6" t="s">
        <v>48</v>
      </c>
      <c r="B8" s="22">
        <f>SUM(B9+B14+B17+B19)</f>
        <v>5666212.5</v>
      </c>
      <c r="C8" s="22">
        <f t="shared" ref="C8:N8" si="1">SUM(C9+C14+C17+C19)</f>
        <v>472184.3683333334</v>
      </c>
      <c r="D8" s="22">
        <f t="shared" si="1"/>
        <v>472184.3683333334</v>
      </c>
      <c r="E8" s="22">
        <f t="shared" si="1"/>
        <v>472184.3683333334</v>
      </c>
      <c r="F8" s="22">
        <f t="shared" si="1"/>
        <v>472184.3683333334</v>
      </c>
      <c r="G8" s="22">
        <f t="shared" si="1"/>
        <v>472184.37833333341</v>
      </c>
      <c r="H8" s="22">
        <f t="shared" si="1"/>
        <v>472184.37833333341</v>
      </c>
      <c r="I8" s="22">
        <f t="shared" si="1"/>
        <v>472184.37833333341</v>
      </c>
      <c r="J8" s="22">
        <f t="shared" si="1"/>
        <v>472184.37833333341</v>
      </c>
      <c r="K8" s="22">
        <f t="shared" si="1"/>
        <v>472184.37833333341</v>
      </c>
      <c r="L8" s="22">
        <f t="shared" si="1"/>
        <v>472184.37833333341</v>
      </c>
      <c r="M8" s="22">
        <f t="shared" si="1"/>
        <v>472184.37833333341</v>
      </c>
      <c r="N8" s="22">
        <f t="shared" si="1"/>
        <v>472184.37833333341</v>
      </c>
    </row>
    <row r="9" spans="1:14" ht="15.75" customHeight="1" x14ac:dyDescent="0.2">
      <c r="A9" s="6" t="s">
        <v>15</v>
      </c>
      <c r="B9" s="23">
        <f>SUM(B10:B12)</f>
        <v>201036</v>
      </c>
      <c r="C9" s="23">
        <f>SUM(C10:C12)</f>
        <v>16753</v>
      </c>
      <c r="D9" s="23">
        <f>SUM(D10:D12)</f>
        <v>16753</v>
      </c>
      <c r="E9" s="23">
        <f t="shared" ref="E9:N9" si="2">SUM(E10:E12)</f>
        <v>16753</v>
      </c>
      <c r="F9" s="23">
        <f t="shared" si="2"/>
        <v>16753</v>
      </c>
      <c r="G9" s="23">
        <f t="shared" si="2"/>
        <v>16753</v>
      </c>
      <c r="H9" s="23">
        <f t="shared" si="2"/>
        <v>16753</v>
      </c>
      <c r="I9" s="23">
        <f t="shared" si="2"/>
        <v>16753</v>
      </c>
      <c r="J9" s="23">
        <f t="shared" si="2"/>
        <v>16753</v>
      </c>
      <c r="K9" s="23">
        <f t="shared" si="2"/>
        <v>16753</v>
      </c>
      <c r="L9" s="23">
        <f t="shared" si="2"/>
        <v>16753</v>
      </c>
      <c r="M9" s="23">
        <f t="shared" si="2"/>
        <v>16753</v>
      </c>
      <c r="N9" s="23">
        <f t="shared" si="2"/>
        <v>16753</v>
      </c>
    </row>
    <row r="10" spans="1:14" ht="33" hidden="1" x14ac:dyDescent="0.2">
      <c r="A10" s="7" t="s">
        <v>53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ht="49.5" x14ac:dyDescent="0.2">
      <c r="A11" s="7" t="s">
        <v>54</v>
      </c>
      <c r="B11" s="24">
        <v>150000</v>
      </c>
      <c r="C11" s="24">
        <f>B11/12</f>
        <v>12500</v>
      </c>
      <c r="D11" s="24">
        <v>12500</v>
      </c>
      <c r="E11" s="24">
        <v>12500</v>
      </c>
      <c r="F11" s="24">
        <v>12500</v>
      </c>
      <c r="G11" s="24">
        <v>12500</v>
      </c>
      <c r="H11" s="24">
        <v>12500</v>
      </c>
      <c r="I11" s="24">
        <v>12500</v>
      </c>
      <c r="J11" s="24">
        <v>12500</v>
      </c>
      <c r="K11" s="24">
        <v>12500</v>
      </c>
      <c r="L11" s="24">
        <v>12500</v>
      </c>
      <c r="M11" s="24">
        <v>12500</v>
      </c>
      <c r="N11" s="24">
        <v>12500</v>
      </c>
    </row>
    <row r="12" spans="1:14" ht="16.5" x14ac:dyDescent="0.2">
      <c r="A12" s="7" t="s">
        <v>55</v>
      </c>
      <c r="B12" s="24">
        <v>51036</v>
      </c>
      <c r="C12" s="24">
        <v>4253</v>
      </c>
      <c r="D12" s="24">
        <v>4253</v>
      </c>
      <c r="E12" s="24">
        <v>4253</v>
      </c>
      <c r="F12" s="24">
        <v>4253</v>
      </c>
      <c r="G12" s="24">
        <v>4253</v>
      </c>
      <c r="H12" s="24">
        <v>4253</v>
      </c>
      <c r="I12" s="24">
        <v>4253</v>
      </c>
      <c r="J12" s="24">
        <v>4253</v>
      </c>
      <c r="K12" s="24">
        <v>4253</v>
      </c>
      <c r="L12" s="24">
        <v>4253</v>
      </c>
      <c r="M12" s="24">
        <v>4253</v>
      </c>
      <c r="N12" s="24">
        <v>4253</v>
      </c>
    </row>
    <row r="13" spans="1:14" ht="16.5" x14ac:dyDescent="0.2">
      <c r="A13" s="7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6.5" x14ac:dyDescent="0.2">
      <c r="A14" s="8" t="s">
        <v>16</v>
      </c>
      <c r="B14" s="23">
        <f>SUM(B15:B16)</f>
        <v>3200000</v>
      </c>
      <c r="C14" s="23">
        <f>SUM(C15:C16)</f>
        <v>266666.66000000003</v>
      </c>
      <c r="D14" s="23">
        <f>SUM(D15:D16)</f>
        <v>266666.66000000003</v>
      </c>
      <c r="E14" s="23">
        <f t="shared" ref="E14:N14" si="3">SUM(E15:E16)</f>
        <v>266666.66000000003</v>
      </c>
      <c r="F14" s="23">
        <f t="shared" si="3"/>
        <v>266666.66000000003</v>
      </c>
      <c r="G14" s="23">
        <f t="shared" si="3"/>
        <v>266666.67000000004</v>
      </c>
      <c r="H14" s="23">
        <f t="shared" si="3"/>
        <v>266666.67000000004</v>
      </c>
      <c r="I14" s="23">
        <f t="shared" si="3"/>
        <v>266666.67000000004</v>
      </c>
      <c r="J14" s="23">
        <f t="shared" si="3"/>
        <v>266666.67000000004</v>
      </c>
      <c r="K14" s="23">
        <f t="shared" si="3"/>
        <v>266666.67000000004</v>
      </c>
      <c r="L14" s="23">
        <f t="shared" si="3"/>
        <v>266666.67000000004</v>
      </c>
      <c r="M14" s="23">
        <f t="shared" si="3"/>
        <v>266666.67000000004</v>
      </c>
      <c r="N14" s="23">
        <f t="shared" si="3"/>
        <v>266666.67000000004</v>
      </c>
    </row>
    <row r="15" spans="1:14" ht="16.5" x14ac:dyDescent="0.2">
      <c r="A15" s="7" t="s">
        <v>56</v>
      </c>
      <c r="B15" s="24">
        <v>2900000</v>
      </c>
      <c r="C15" s="24">
        <v>241666.66</v>
      </c>
      <c r="D15" s="24">
        <v>241666.66</v>
      </c>
      <c r="E15" s="24">
        <v>241666.66</v>
      </c>
      <c r="F15" s="24">
        <v>241666.66</v>
      </c>
      <c r="G15" s="24">
        <v>241666.67</v>
      </c>
      <c r="H15" s="24">
        <v>241666.67</v>
      </c>
      <c r="I15" s="24">
        <v>241666.67</v>
      </c>
      <c r="J15" s="24">
        <v>241666.67</v>
      </c>
      <c r="K15" s="24">
        <v>241666.67</v>
      </c>
      <c r="L15" s="24">
        <v>241666.67</v>
      </c>
      <c r="M15" s="24">
        <v>241666.67</v>
      </c>
      <c r="N15" s="24">
        <v>241666.67</v>
      </c>
    </row>
    <row r="16" spans="1:14" ht="33" x14ac:dyDescent="0.2">
      <c r="A16" s="7" t="s">
        <v>57</v>
      </c>
      <c r="B16" s="24">
        <v>300000</v>
      </c>
      <c r="C16" s="24">
        <v>25000</v>
      </c>
      <c r="D16" s="24">
        <v>25000</v>
      </c>
      <c r="E16" s="24">
        <v>25000</v>
      </c>
      <c r="F16" s="24">
        <v>25000</v>
      </c>
      <c r="G16" s="24">
        <v>25000</v>
      </c>
      <c r="H16" s="24">
        <v>25000</v>
      </c>
      <c r="I16" s="24">
        <v>25000</v>
      </c>
      <c r="J16" s="24">
        <v>25000</v>
      </c>
      <c r="K16" s="24">
        <v>25000</v>
      </c>
      <c r="L16" s="24">
        <v>25000</v>
      </c>
      <c r="M16" s="24">
        <v>25000</v>
      </c>
      <c r="N16" s="24">
        <v>25000</v>
      </c>
    </row>
    <row r="17" spans="1:14" ht="16.5" x14ac:dyDescent="0.2">
      <c r="A17" s="8" t="s">
        <v>17</v>
      </c>
      <c r="B17" s="23">
        <f>SUM(B18)</f>
        <v>150000</v>
      </c>
      <c r="C17" s="23">
        <f>SUM(C18)</f>
        <v>12500</v>
      </c>
      <c r="D17" s="23">
        <f>SUM(D18)</f>
        <v>12500</v>
      </c>
      <c r="E17" s="23">
        <f t="shared" ref="E17:N17" si="4">SUM(E18)</f>
        <v>12500</v>
      </c>
      <c r="F17" s="23">
        <f t="shared" si="4"/>
        <v>12500</v>
      </c>
      <c r="G17" s="23">
        <f t="shared" si="4"/>
        <v>12500</v>
      </c>
      <c r="H17" s="23">
        <f t="shared" si="4"/>
        <v>12500</v>
      </c>
      <c r="I17" s="23">
        <f t="shared" si="4"/>
        <v>12500</v>
      </c>
      <c r="J17" s="23">
        <f t="shared" si="4"/>
        <v>12500</v>
      </c>
      <c r="K17" s="23">
        <f t="shared" si="4"/>
        <v>12500</v>
      </c>
      <c r="L17" s="23">
        <f t="shared" si="4"/>
        <v>12500</v>
      </c>
      <c r="M17" s="23">
        <f t="shared" si="4"/>
        <v>12500</v>
      </c>
      <c r="N17" s="23">
        <f t="shared" si="4"/>
        <v>12500</v>
      </c>
    </row>
    <row r="18" spans="1:14" ht="16.5" x14ac:dyDescent="0.2">
      <c r="A18" s="7" t="s">
        <v>58</v>
      </c>
      <c r="B18" s="24">
        <v>150000</v>
      </c>
      <c r="C18" s="24">
        <v>12500</v>
      </c>
      <c r="D18" s="24">
        <v>12500</v>
      </c>
      <c r="E18" s="24">
        <v>12500</v>
      </c>
      <c r="F18" s="24">
        <v>12500</v>
      </c>
      <c r="G18" s="24">
        <v>12500</v>
      </c>
      <c r="H18" s="24">
        <v>12500</v>
      </c>
      <c r="I18" s="24">
        <v>12500</v>
      </c>
      <c r="J18" s="24">
        <v>12500</v>
      </c>
      <c r="K18" s="24">
        <v>12500</v>
      </c>
      <c r="L18" s="24">
        <v>12500</v>
      </c>
      <c r="M18" s="24">
        <v>12500</v>
      </c>
      <c r="N18" s="24">
        <v>12500</v>
      </c>
    </row>
    <row r="19" spans="1:14" ht="49.5" x14ac:dyDescent="0.2">
      <c r="A19" s="8" t="s">
        <v>118</v>
      </c>
      <c r="B19" s="23">
        <f>B20</f>
        <v>2115176.5</v>
      </c>
      <c r="C19" s="23">
        <f t="shared" ref="C19:N19" si="5">C20</f>
        <v>176264.70833333334</v>
      </c>
      <c r="D19" s="23">
        <f t="shared" si="5"/>
        <v>176264.70833333334</v>
      </c>
      <c r="E19" s="23">
        <f t="shared" si="5"/>
        <v>176264.70833333334</v>
      </c>
      <c r="F19" s="23">
        <f t="shared" si="5"/>
        <v>176264.70833333334</v>
      </c>
      <c r="G19" s="23">
        <f t="shared" si="5"/>
        <v>176264.70833333334</v>
      </c>
      <c r="H19" s="23">
        <f t="shared" si="5"/>
        <v>176264.70833333334</v>
      </c>
      <c r="I19" s="23">
        <f t="shared" si="5"/>
        <v>176264.70833333334</v>
      </c>
      <c r="J19" s="23">
        <f t="shared" si="5"/>
        <v>176264.70833333334</v>
      </c>
      <c r="K19" s="23">
        <f t="shared" si="5"/>
        <v>176264.70833333334</v>
      </c>
      <c r="L19" s="23">
        <f t="shared" si="5"/>
        <v>176264.70833333334</v>
      </c>
      <c r="M19" s="23">
        <f t="shared" si="5"/>
        <v>176264.70833333334</v>
      </c>
      <c r="N19" s="23">
        <f t="shared" si="5"/>
        <v>176264.70833333334</v>
      </c>
    </row>
    <row r="20" spans="1:14" ht="16.5" x14ac:dyDescent="0.2">
      <c r="A20" s="7" t="s">
        <v>119</v>
      </c>
      <c r="B20" s="24">
        <v>2115176.5</v>
      </c>
      <c r="C20" s="24">
        <f>B20/12</f>
        <v>176264.70833333334</v>
      </c>
      <c r="D20" s="24">
        <v>176264.70833333334</v>
      </c>
      <c r="E20" s="24">
        <v>176264.70833333334</v>
      </c>
      <c r="F20" s="24">
        <v>176264.70833333334</v>
      </c>
      <c r="G20" s="24">
        <v>176264.70833333334</v>
      </c>
      <c r="H20" s="24">
        <v>176264.70833333334</v>
      </c>
      <c r="I20" s="24">
        <v>176264.70833333334</v>
      </c>
      <c r="J20" s="24">
        <v>176264.70833333334</v>
      </c>
      <c r="K20" s="24">
        <v>176264.70833333334</v>
      </c>
      <c r="L20" s="24">
        <v>176264.70833333334</v>
      </c>
      <c r="M20" s="24">
        <v>176264.70833333334</v>
      </c>
      <c r="N20" s="24">
        <v>176264.70833333334</v>
      </c>
    </row>
    <row r="21" spans="1:14" x14ac:dyDescent="0.2">
      <c r="A21" s="5" t="s">
        <v>18</v>
      </c>
      <c r="B21" s="21">
        <f>SUM(B22)</f>
        <v>4824242</v>
      </c>
      <c r="C21" s="21">
        <f>SUM(C22)</f>
        <v>402020.14666666673</v>
      </c>
      <c r="D21" s="21">
        <f>SUM(D22)</f>
        <v>402020.14666666673</v>
      </c>
      <c r="E21" s="21">
        <f t="shared" ref="E21:N21" si="6">SUM(E22)</f>
        <v>402020.14666666673</v>
      </c>
      <c r="F21" s="21">
        <f t="shared" si="6"/>
        <v>402020.14666666673</v>
      </c>
      <c r="G21" s="21">
        <f t="shared" si="6"/>
        <v>402020.15666666673</v>
      </c>
      <c r="H21" s="21">
        <f t="shared" si="6"/>
        <v>402020.15666666673</v>
      </c>
      <c r="I21" s="21">
        <f t="shared" si="6"/>
        <v>402020.15666666673</v>
      </c>
      <c r="J21" s="21">
        <f t="shared" si="6"/>
        <v>402020.15666666673</v>
      </c>
      <c r="K21" s="21">
        <f t="shared" si="6"/>
        <v>402020.1866666667</v>
      </c>
      <c r="L21" s="21">
        <f t="shared" si="6"/>
        <v>402020.1866666667</v>
      </c>
      <c r="M21" s="21">
        <f t="shared" si="6"/>
        <v>402020.1866666667</v>
      </c>
      <c r="N21" s="21">
        <f t="shared" si="6"/>
        <v>402020.22666666668</v>
      </c>
    </row>
    <row r="22" spans="1:14" ht="16.5" x14ac:dyDescent="0.2">
      <c r="A22" s="9" t="s">
        <v>59</v>
      </c>
      <c r="B22" s="25">
        <f>SUM(B23+B30+B38+B50+B52)</f>
        <v>4824242</v>
      </c>
      <c r="C22" s="25">
        <f t="shared" ref="C22:N22" si="7">SUM(C23+C30+C38+C50+C52)</f>
        <v>402020.14666666673</v>
      </c>
      <c r="D22" s="25">
        <f t="shared" si="7"/>
        <v>402020.14666666673</v>
      </c>
      <c r="E22" s="25">
        <f t="shared" si="7"/>
        <v>402020.14666666673</v>
      </c>
      <c r="F22" s="25">
        <f t="shared" si="7"/>
        <v>402020.14666666673</v>
      </c>
      <c r="G22" s="25">
        <f t="shared" si="7"/>
        <v>402020.15666666673</v>
      </c>
      <c r="H22" s="25">
        <f t="shared" si="7"/>
        <v>402020.15666666673</v>
      </c>
      <c r="I22" s="25">
        <f t="shared" si="7"/>
        <v>402020.15666666673</v>
      </c>
      <c r="J22" s="25">
        <f t="shared" si="7"/>
        <v>402020.15666666673</v>
      </c>
      <c r="K22" s="25">
        <f t="shared" si="7"/>
        <v>402020.1866666667</v>
      </c>
      <c r="L22" s="25">
        <f t="shared" si="7"/>
        <v>402020.1866666667</v>
      </c>
      <c r="M22" s="25">
        <f t="shared" si="7"/>
        <v>402020.1866666667</v>
      </c>
      <c r="N22" s="25">
        <f t="shared" si="7"/>
        <v>402020.22666666668</v>
      </c>
    </row>
    <row r="23" spans="1:14" ht="16.5" x14ac:dyDescent="0.2">
      <c r="A23" s="8" t="s">
        <v>19</v>
      </c>
      <c r="B23" s="23">
        <f>SUM(B24:B29)</f>
        <v>785293</v>
      </c>
      <c r="C23" s="23">
        <f>SUM(C24:C29)</f>
        <v>65441.070000000007</v>
      </c>
      <c r="D23" s="23">
        <f>SUM(D24:D29)</f>
        <v>65441.070000000007</v>
      </c>
      <c r="E23" s="23">
        <f t="shared" ref="E23:N23" si="8">SUM(E24:E29)</f>
        <v>65441.070000000007</v>
      </c>
      <c r="F23" s="23">
        <f t="shared" si="8"/>
        <v>65441.070000000007</v>
      </c>
      <c r="G23" s="23">
        <f t="shared" si="8"/>
        <v>65441.08</v>
      </c>
      <c r="H23" s="23">
        <f t="shared" si="8"/>
        <v>65441.08</v>
      </c>
      <c r="I23" s="23">
        <f t="shared" si="8"/>
        <v>65441.08</v>
      </c>
      <c r="J23" s="23">
        <f t="shared" si="8"/>
        <v>65441.08</v>
      </c>
      <c r="K23" s="23">
        <f t="shared" si="8"/>
        <v>65441.09</v>
      </c>
      <c r="L23" s="23">
        <f t="shared" si="8"/>
        <v>65441.09</v>
      </c>
      <c r="M23" s="23">
        <f t="shared" si="8"/>
        <v>65441.09</v>
      </c>
      <c r="N23" s="23">
        <f t="shared" si="8"/>
        <v>65441.130000000005</v>
      </c>
    </row>
    <row r="24" spans="1:14" ht="16.5" hidden="1" x14ac:dyDescent="0.2">
      <c r="A24" s="7" t="s">
        <v>60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ht="16.5" x14ac:dyDescent="0.2">
      <c r="A25" s="7" t="s">
        <v>61</v>
      </c>
      <c r="B25" s="24">
        <v>500000</v>
      </c>
      <c r="C25" s="24">
        <v>41666.660000000003</v>
      </c>
      <c r="D25" s="24">
        <v>41666.660000000003</v>
      </c>
      <c r="E25" s="24">
        <v>41666.660000000003</v>
      </c>
      <c r="F25" s="24">
        <v>41666.660000000003</v>
      </c>
      <c r="G25" s="24">
        <v>41666.67</v>
      </c>
      <c r="H25" s="24">
        <v>41666.67</v>
      </c>
      <c r="I25" s="24">
        <v>41666.67</v>
      </c>
      <c r="J25" s="24">
        <v>41666.67</v>
      </c>
      <c r="K25" s="24">
        <v>41666.67</v>
      </c>
      <c r="L25" s="24">
        <v>41666.67</v>
      </c>
      <c r="M25" s="24">
        <v>41666.67</v>
      </c>
      <c r="N25" s="24">
        <v>41666.67</v>
      </c>
    </row>
    <row r="26" spans="1:14" ht="16.5" x14ac:dyDescent="0.2">
      <c r="A26" s="7" t="s">
        <v>62</v>
      </c>
      <c r="B26" s="24">
        <v>10000</v>
      </c>
      <c r="C26" s="24">
        <v>833.33</v>
      </c>
      <c r="D26" s="24">
        <v>833.33</v>
      </c>
      <c r="E26" s="24">
        <v>833.33</v>
      </c>
      <c r="F26" s="24">
        <v>833.33</v>
      </c>
      <c r="G26" s="24">
        <v>833.33</v>
      </c>
      <c r="H26" s="24">
        <v>833.33</v>
      </c>
      <c r="I26" s="24">
        <v>833.33</v>
      </c>
      <c r="J26" s="24">
        <v>833.33</v>
      </c>
      <c r="K26" s="24">
        <v>833.33</v>
      </c>
      <c r="L26" s="24">
        <v>833.33</v>
      </c>
      <c r="M26" s="24">
        <v>833.33</v>
      </c>
      <c r="N26" s="24">
        <v>833.37</v>
      </c>
    </row>
    <row r="27" spans="1:14" ht="49.5" x14ac:dyDescent="0.2">
      <c r="A27" s="7" t="s">
        <v>63</v>
      </c>
      <c r="B27" s="24">
        <v>13293</v>
      </c>
      <c r="C27" s="24">
        <f>B27/12</f>
        <v>1107.75</v>
      </c>
      <c r="D27" s="24">
        <v>1107.75</v>
      </c>
      <c r="E27" s="24">
        <v>1107.75</v>
      </c>
      <c r="F27" s="24">
        <v>1107.75</v>
      </c>
      <c r="G27" s="24">
        <v>1107.75</v>
      </c>
      <c r="H27" s="24">
        <v>1107.75</v>
      </c>
      <c r="I27" s="24">
        <v>1107.75</v>
      </c>
      <c r="J27" s="24">
        <v>1107.75</v>
      </c>
      <c r="K27" s="24">
        <v>1107.75</v>
      </c>
      <c r="L27" s="24">
        <v>1107.75</v>
      </c>
      <c r="M27" s="24">
        <v>1107.75</v>
      </c>
      <c r="N27" s="24">
        <v>1107.75</v>
      </c>
    </row>
    <row r="28" spans="1:14" ht="16.5" x14ac:dyDescent="0.2">
      <c r="A28" s="7" t="s">
        <v>64</v>
      </c>
      <c r="B28" s="24">
        <v>250000</v>
      </c>
      <c r="C28" s="24">
        <v>20833.330000000002</v>
      </c>
      <c r="D28" s="24">
        <v>20833.330000000002</v>
      </c>
      <c r="E28" s="24">
        <v>20833.330000000002</v>
      </c>
      <c r="F28" s="24">
        <v>20833.330000000002</v>
      </c>
      <c r="G28" s="24">
        <v>20833.330000000002</v>
      </c>
      <c r="H28" s="24">
        <v>20833.330000000002</v>
      </c>
      <c r="I28" s="24">
        <v>20833.330000000002</v>
      </c>
      <c r="J28" s="24">
        <v>20833.330000000002</v>
      </c>
      <c r="K28" s="24">
        <v>20833.34</v>
      </c>
      <c r="L28" s="24">
        <v>20833.34</v>
      </c>
      <c r="M28" s="24">
        <v>20833.34</v>
      </c>
      <c r="N28" s="24">
        <v>20833.34</v>
      </c>
    </row>
    <row r="29" spans="1:14" ht="16.5" x14ac:dyDescent="0.2">
      <c r="A29" s="7" t="s">
        <v>65</v>
      </c>
      <c r="B29" s="24">
        <v>12000</v>
      </c>
      <c r="C29" s="24">
        <f>B29/12</f>
        <v>1000</v>
      </c>
      <c r="D29" s="24">
        <v>1000</v>
      </c>
      <c r="E29" s="24">
        <v>1000</v>
      </c>
      <c r="F29" s="24">
        <v>1000</v>
      </c>
      <c r="G29" s="24">
        <v>1000</v>
      </c>
      <c r="H29" s="24">
        <v>1000</v>
      </c>
      <c r="I29" s="24">
        <v>1000</v>
      </c>
      <c r="J29" s="24">
        <v>1000</v>
      </c>
      <c r="K29" s="24">
        <v>1000</v>
      </c>
      <c r="L29" s="24">
        <v>1000</v>
      </c>
      <c r="M29" s="24">
        <v>1000</v>
      </c>
      <c r="N29" s="24">
        <v>1000</v>
      </c>
    </row>
    <row r="30" spans="1:14" ht="15" customHeight="1" x14ac:dyDescent="0.2">
      <c r="A30" s="8" t="s">
        <v>20</v>
      </c>
      <c r="B30" s="23">
        <f>SUM(B31:B37)</f>
        <v>2583043</v>
      </c>
      <c r="C30" s="23">
        <f>SUM(C31:C37)</f>
        <v>215253.58000000002</v>
      </c>
      <c r="D30" s="23">
        <f>SUM(D31:D37)</f>
        <v>215253.58000000002</v>
      </c>
      <c r="E30" s="23">
        <f t="shared" ref="E30:N30" si="9">SUM(E31:E37)</f>
        <v>215253.58000000002</v>
      </c>
      <c r="F30" s="23">
        <f t="shared" si="9"/>
        <v>215253.58000000002</v>
      </c>
      <c r="G30" s="23">
        <f t="shared" si="9"/>
        <v>215253.58000000002</v>
      </c>
      <c r="H30" s="23">
        <f t="shared" si="9"/>
        <v>215253.58000000002</v>
      </c>
      <c r="I30" s="23">
        <f t="shared" si="9"/>
        <v>215253.58000000002</v>
      </c>
      <c r="J30" s="23">
        <f t="shared" si="9"/>
        <v>215253.58000000002</v>
      </c>
      <c r="K30" s="23">
        <f t="shared" si="9"/>
        <v>215253.59</v>
      </c>
      <c r="L30" s="23">
        <f t="shared" si="9"/>
        <v>215253.59</v>
      </c>
      <c r="M30" s="23">
        <f t="shared" si="9"/>
        <v>215253.59</v>
      </c>
      <c r="N30" s="23">
        <f t="shared" si="9"/>
        <v>215253.59</v>
      </c>
    </row>
    <row r="31" spans="1:14" ht="16.5" x14ac:dyDescent="0.2">
      <c r="A31" s="10" t="s">
        <v>66</v>
      </c>
      <c r="B31" s="24">
        <v>150000</v>
      </c>
      <c r="C31" s="24">
        <v>12500</v>
      </c>
      <c r="D31" s="24">
        <v>12500</v>
      </c>
      <c r="E31" s="24">
        <v>12500</v>
      </c>
      <c r="F31" s="24">
        <v>12500</v>
      </c>
      <c r="G31" s="24">
        <v>12500</v>
      </c>
      <c r="H31" s="24">
        <v>12500</v>
      </c>
      <c r="I31" s="24">
        <v>12500</v>
      </c>
      <c r="J31" s="24">
        <v>12500</v>
      </c>
      <c r="K31" s="24">
        <v>12500</v>
      </c>
      <c r="L31" s="24">
        <v>12500</v>
      </c>
      <c r="M31" s="24">
        <v>12500</v>
      </c>
      <c r="N31" s="24">
        <v>12500</v>
      </c>
    </row>
    <row r="32" spans="1:14" ht="33" x14ac:dyDescent="0.2">
      <c r="A32" s="7" t="s">
        <v>67</v>
      </c>
      <c r="B32" s="24">
        <v>900000</v>
      </c>
      <c r="C32" s="24">
        <v>75000</v>
      </c>
      <c r="D32" s="24">
        <v>75000</v>
      </c>
      <c r="E32" s="24">
        <v>75000</v>
      </c>
      <c r="F32" s="24">
        <v>75000</v>
      </c>
      <c r="G32" s="24">
        <v>75000</v>
      </c>
      <c r="H32" s="24">
        <v>75000</v>
      </c>
      <c r="I32" s="24">
        <v>75000</v>
      </c>
      <c r="J32" s="24">
        <v>75000</v>
      </c>
      <c r="K32" s="24">
        <v>75000</v>
      </c>
      <c r="L32" s="24">
        <v>75000</v>
      </c>
      <c r="M32" s="24">
        <v>75000</v>
      </c>
      <c r="N32" s="24">
        <v>75000</v>
      </c>
    </row>
    <row r="33" spans="1:14" ht="49.5" x14ac:dyDescent="0.2">
      <c r="A33" s="7" t="s">
        <v>68</v>
      </c>
      <c r="B33" s="24">
        <v>795955</v>
      </c>
      <c r="C33" s="24">
        <v>66329.58</v>
      </c>
      <c r="D33" s="24">
        <v>66329.58</v>
      </c>
      <c r="E33" s="24">
        <v>66329.58</v>
      </c>
      <c r="F33" s="24">
        <v>66329.58</v>
      </c>
      <c r="G33" s="24">
        <v>66329.58</v>
      </c>
      <c r="H33" s="24">
        <v>66329.58</v>
      </c>
      <c r="I33" s="24">
        <v>66329.58</v>
      </c>
      <c r="J33" s="24">
        <v>66329.58</v>
      </c>
      <c r="K33" s="24">
        <v>66329.59</v>
      </c>
      <c r="L33" s="24">
        <v>66329.59</v>
      </c>
      <c r="M33" s="24">
        <v>66329.59</v>
      </c>
      <c r="N33" s="24">
        <v>66329.59</v>
      </c>
    </row>
    <row r="34" spans="1:14" ht="49.5" hidden="1" x14ac:dyDescent="0.2">
      <c r="A34" s="7" t="s">
        <v>69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49.5" x14ac:dyDescent="0.2">
      <c r="A35" s="7" t="s">
        <v>70</v>
      </c>
      <c r="B35" s="24">
        <v>683088</v>
      </c>
      <c r="C35" s="24">
        <v>56924</v>
      </c>
      <c r="D35" s="24">
        <v>56924</v>
      </c>
      <c r="E35" s="24">
        <v>56924</v>
      </c>
      <c r="F35" s="24">
        <v>56924</v>
      </c>
      <c r="G35" s="24">
        <v>56924</v>
      </c>
      <c r="H35" s="24">
        <v>56924</v>
      </c>
      <c r="I35" s="24">
        <v>56924</v>
      </c>
      <c r="J35" s="24">
        <v>56924</v>
      </c>
      <c r="K35" s="24">
        <v>56924</v>
      </c>
      <c r="L35" s="24">
        <v>56924</v>
      </c>
      <c r="M35" s="24">
        <v>56924</v>
      </c>
      <c r="N35" s="24">
        <v>56924</v>
      </c>
    </row>
    <row r="36" spans="1:14" ht="49.5" x14ac:dyDescent="0.2">
      <c r="A36" s="7" t="s">
        <v>71</v>
      </c>
      <c r="B36" s="24">
        <v>4000</v>
      </c>
      <c r="C36" s="24">
        <f>B36/12</f>
        <v>333.33333333333331</v>
      </c>
      <c r="D36" s="24">
        <v>333.33333333333331</v>
      </c>
      <c r="E36" s="24">
        <v>333.33333333333331</v>
      </c>
      <c r="F36" s="24">
        <v>333.33333333333331</v>
      </c>
      <c r="G36" s="24">
        <v>333.33333333333331</v>
      </c>
      <c r="H36" s="24">
        <v>333.33333333333331</v>
      </c>
      <c r="I36" s="24">
        <v>333.33333333333331</v>
      </c>
      <c r="J36" s="24">
        <v>333.33333333333331</v>
      </c>
      <c r="K36" s="24">
        <v>333.33333333333331</v>
      </c>
      <c r="L36" s="24">
        <v>333.33333333333331</v>
      </c>
      <c r="M36" s="24">
        <v>333.33333333333331</v>
      </c>
      <c r="N36" s="24">
        <v>333.33333333333331</v>
      </c>
    </row>
    <row r="37" spans="1:14" ht="33" x14ac:dyDescent="0.2">
      <c r="A37" s="7" t="s">
        <v>72</v>
      </c>
      <c r="B37" s="24">
        <v>50000</v>
      </c>
      <c r="C37" s="24">
        <f>B37/12</f>
        <v>4166.666666666667</v>
      </c>
      <c r="D37" s="24">
        <v>4166.666666666667</v>
      </c>
      <c r="E37" s="24">
        <v>4166.666666666667</v>
      </c>
      <c r="F37" s="24">
        <v>4166.666666666667</v>
      </c>
      <c r="G37" s="24">
        <v>4166.666666666667</v>
      </c>
      <c r="H37" s="24">
        <v>4166.666666666667</v>
      </c>
      <c r="I37" s="24">
        <v>4166.666666666667</v>
      </c>
      <c r="J37" s="24">
        <v>4166.666666666667</v>
      </c>
      <c r="K37" s="24">
        <v>4166.666666666667</v>
      </c>
      <c r="L37" s="24">
        <v>4166.666666666667</v>
      </c>
      <c r="M37" s="24">
        <v>4166.666666666667</v>
      </c>
      <c r="N37" s="24">
        <v>4166.666666666667</v>
      </c>
    </row>
    <row r="38" spans="1:14" ht="15" customHeight="1" x14ac:dyDescent="0.2">
      <c r="A38" s="8" t="s">
        <v>21</v>
      </c>
      <c r="B38" s="23">
        <f>SUM(B39:B49)</f>
        <v>1107137</v>
      </c>
      <c r="C38" s="23">
        <f t="shared" ref="C38:N38" si="10">SUM(C39:C49)</f>
        <v>92261.41333333333</v>
      </c>
      <c r="D38" s="23">
        <f t="shared" si="10"/>
        <v>92261.41333333333</v>
      </c>
      <c r="E38" s="23">
        <f t="shared" si="10"/>
        <v>92261.41333333333</v>
      </c>
      <c r="F38" s="23">
        <f t="shared" si="10"/>
        <v>92261.41333333333</v>
      </c>
      <c r="G38" s="23">
        <f t="shared" si="10"/>
        <v>92261.41333333333</v>
      </c>
      <c r="H38" s="23">
        <f t="shared" si="10"/>
        <v>92261.41333333333</v>
      </c>
      <c r="I38" s="23">
        <f t="shared" si="10"/>
        <v>92261.41333333333</v>
      </c>
      <c r="J38" s="23">
        <f t="shared" si="10"/>
        <v>92261.41333333333</v>
      </c>
      <c r="K38" s="23">
        <f t="shared" si="10"/>
        <v>92261.423333333325</v>
      </c>
      <c r="L38" s="23">
        <f t="shared" si="10"/>
        <v>92261.423333333325</v>
      </c>
      <c r="M38" s="23">
        <f t="shared" si="10"/>
        <v>92261.423333333325</v>
      </c>
      <c r="N38" s="23">
        <f t="shared" si="10"/>
        <v>92261.423333333325</v>
      </c>
    </row>
    <row r="39" spans="1:14" ht="16.5" x14ac:dyDescent="0.2">
      <c r="A39" s="7" t="s">
        <v>73</v>
      </c>
      <c r="B39" s="24">
        <v>135000</v>
      </c>
      <c r="C39" s="24">
        <f>B39/12</f>
        <v>11250</v>
      </c>
      <c r="D39" s="24">
        <v>11250</v>
      </c>
      <c r="E39" s="24">
        <v>11250</v>
      </c>
      <c r="F39" s="24">
        <v>11250</v>
      </c>
      <c r="G39" s="24">
        <v>11250</v>
      </c>
      <c r="H39" s="24">
        <v>11250</v>
      </c>
      <c r="I39" s="24">
        <v>11250</v>
      </c>
      <c r="J39" s="24">
        <v>11250</v>
      </c>
      <c r="K39" s="24">
        <v>11250</v>
      </c>
      <c r="L39" s="24">
        <v>11250</v>
      </c>
      <c r="M39" s="24">
        <v>11250</v>
      </c>
      <c r="N39" s="24">
        <v>11250</v>
      </c>
    </row>
    <row r="40" spans="1:14" ht="33" x14ac:dyDescent="0.2">
      <c r="A40" s="7" t="s">
        <v>74</v>
      </c>
      <c r="B40" s="24">
        <v>646728</v>
      </c>
      <c r="C40" s="24">
        <v>53894</v>
      </c>
      <c r="D40" s="24">
        <v>53894</v>
      </c>
      <c r="E40" s="24">
        <v>53894</v>
      </c>
      <c r="F40" s="24">
        <v>53894</v>
      </c>
      <c r="G40" s="24">
        <v>53894</v>
      </c>
      <c r="H40" s="24">
        <v>53894</v>
      </c>
      <c r="I40" s="24">
        <v>53894</v>
      </c>
      <c r="J40" s="24">
        <v>53894</v>
      </c>
      <c r="K40" s="24">
        <v>53894</v>
      </c>
      <c r="L40" s="24">
        <v>53894</v>
      </c>
      <c r="M40" s="24">
        <v>53894</v>
      </c>
      <c r="N40" s="24">
        <v>53894</v>
      </c>
    </row>
    <row r="41" spans="1:14" ht="49.5" hidden="1" x14ac:dyDescent="0.2">
      <c r="A41" s="7" t="s">
        <v>75</v>
      </c>
      <c r="B41" s="24">
        <v>0</v>
      </c>
      <c r="C41" s="24">
        <f>B41/12</f>
        <v>0</v>
      </c>
      <c r="D41" s="24">
        <f t="shared" ref="D41:N41" si="11">C41/12</f>
        <v>0</v>
      </c>
      <c r="E41" s="24">
        <f t="shared" si="11"/>
        <v>0</v>
      </c>
      <c r="F41" s="24">
        <f t="shared" si="11"/>
        <v>0</v>
      </c>
      <c r="G41" s="24">
        <f t="shared" si="11"/>
        <v>0</v>
      </c>
      <c r="H41" s="24">
        <f t="shared" si="11"/>
        <v>0</v>
      </c>
      <c r="I41" s="24">
        <f t="shared" si="11"/>
        <v>0</v>
      </c>
      <c r="J41" s="24">
        <f t="shared" si="11"/>
        <v>0</v>
      </c>
      <c r="K41" s="24">
        <f t="shared" si="11"/>
        <v>0</v>
      </c>
      <c r="L41" s="24">
        <f t="shared" si="11"/>
        <v>0</v>
      </c>
      <c r="M41" s="24">
        <f t="shared" si="11"/>
        <v>0</v>
      </c>
      <c r="N41" s="24">
        <f t="shared" si="11"/>
        <v>0</v>
      </c>
    </row>
    <row r="42" spans="1:14" ht="33" x14ac:dyDescent="0.2">
      <c r="A42" s="7" t="s">
        <v>76</v>
      </c>
      <c r="B42" s="24">
        <v>30000</v>
      </c>
      <c r="C42" s="24">
        <v>2500</v>
      </c>
      <c r="D42" s="24">
        <v>2500</v>
      </c>
      <c r="E42" s="24">
        <v>2500</v>
      </c>
      <c r="F42" s="24">
        <v>2500</v>
      </c>
      <c r="G42" s="24">
        <v>2500</v>
      </c>
      <c r="H42" s="24">
        <v>2500</v>
      </c>
      <c r="I42" s="24">
        <v>2500</v>
      </c>
      <c r="J42" s="24">
        <v>2500</v>
      </c>
      <c r="K42" s="24">
        <v>2500</v>
      </c>
      <c r="L42" s="24">
        <v>2500</v>
      </c>
      <c r="M42" s="24">
        <v>2500</v>
      </c>
      <c r="N42" s="24">
        <v>2500</v>
      </c>
    </row>
    <row r="43" spans="1:14" ht="33" x14ac:dyDescent="0.2">
      <c r="A43" s="7" t="s">
        <v>77</v>
      </c>
      <c r="B43" s="24">
        <v>5000</v>
      </c>
      <c r="C43" s="24">
        <f>B43/12</f>
        <v>416.66666666666669</v>
      </c>
      <c r="D43" s="24">
        <v>416.66666666666669</v>
      </c>
      <c r="E43" s="24">
        <v>416.66666666666669</v>
      </c>
      <c r="F43" s="24">
        <v>416.66666666666669</v>
      </c>
      <c r="G43" s="24">
        <v>416.66666666666669</v>
      </c>
      <c r="H43" s="24">
        <v>416.66666666666669</v>
      </c>
      <c r="I43" s="24">
        <v>416.66666666666669</v>
      </c>
      <c r="J43" s="24">
        <v>416.66666666666669</v>
      </c>
      <c r="K43" s="24">
        <v>416.66666666666669</v>
      </c>
      <c r="L43" s="24">
        <v>416.66666666666669</v>
      </c>
      <c r="M43" s="24">
        <v>416.66666666666669</v>
      </c>
      <c r="N43" s="24">
        <v>416.66666666666669</v>
      </c>
    </row>
    <row r="44" spans="1:14" ht="33" hidden="1" x14ac:dyDescent="0.2">
      <c r="A44" s="7" t="s">
        <v>78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</row>
    <row r="45" spans="1:14" ht="32.25" customHeight="1" x14ac:dyDescent="0.2">
      <c r="A45" s="7" t="s">
        <v>79</v>
      </c>
      <c r="B45" s="24">
        <v>4300</v>
      </c>
      <c r="C45" s="24">
        <v>358.33</v>
      </c>
      <c r="D45" s="24">
        <v>358.33</v>
      </c>
      <c r="E45" s="24">
        <v>358.33</v>
      </c>
      <c r="F45" s="24">
        <v>358.33</v>
      </c>
      <c r="G45" s="24">
        <v>358.33</v>
      </c>
      <c r="H45" s="24">
        <v>358.33</v>
      </c>
      <c r="I45" s="24">
        <v>358.33</v>
      </c>
      <c r="J45" s="24">
        <v>358.33</v>
      </c>
      <c r="K45" s="24">
        <v>358.34</v>
      </c>
      <c r="L45" s="24">
        <v>358.34</v>
      </c>
      <c r="M45" s="24">
        <v>358.34</v>
      </c>
      <c r="N45" s="24">
        <v>358.34</v>
      </c>
    </row>
    <row r="46" spans="1:14" ht="33" x14ac:dyDescent="0.2">
      <c r="A46" s="7" t="s">
        <v>80</v>
      </c>
      <c r="B46" s="24">
        <v>152797</v>
      </c>
      <c r="C46" s="24">
        <f>B46/12</f>
        <v>12733.083333333334</v>
      </c>
      <c r="D46" s="24">
        <v>12733.083333333334</v>
      </c>
      <c r="E46" s="24">
        <v>12733.083333333334</v>
      </c>
      <c r="F46" s="24">
        <v>12733.083333333334</v>
      </c>
      <c r="G46" s="24">
        <v>12733.083333333334</v>
      </c>
      <c r="H46" s="24">
        <v>12733.083333333334</v>
      </c>
      <c r="I46" s="24">
        <v>12733.083333333334</v>
      </c>
      <c r="J46" s="24">
        <v>12733.083333333334</v>
      </c>
      <c r="K46" s="24">
        <v>12733.083333333334</v>
      </c>
      <c r="L46" s="24">
        <v>12733.083333333334</v>
      </c>
      <c r="M46" s="24">
        <v>12733.083333333334</v>
      </c>
      <c r="N46" s="24">
        <v>12733.083333333334</v>
      </c>
    </row>
    <row r="47" spans="1:14" ht="16.5" hidden="1" x14ac:dyDescent="0.2">
      <c r="A47" s="7" t="s">
        <v>22</v>
      </c>
      <c r="B47" s="24">
        <v>0</v>
      </c>
      <c r="C47" s="24">
        <f t="shared" ref="C47:C49" si="12">B47/12</f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6.5" hidden="1" x14ac:dyDescent="0.2">
      <c r="A48" s="7" t="s">
        <v>23</v>
      </c>
      <c r="B48" s="24">
        <v>0</v>
      </c>
      <c r="C48" s="24">
        <f t="shared" si="12"/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33" x14ac:dyDescent="0.2">
      <c r="A49" s="7" t="s">
        <v>81</v>
      </c>
      <c r="B49" s="24">
        <v>133312</v>
      </c>
      <c r="C49" s="24">
        <f t="shared" si="12"/>
        <v>11109.333333333334</v>
      </c>
      <c r="D49" s="24">
        <v>11109.333333333334</v>
      </c>
      <c r="E49" s="24">
        <v>11109.333333333334</v>
      </c>
      <c r="F49" s="24">
        <v>11109.333333333334</v>
      </c>
      <c r="G49" s="24">
        <v>11109.333333333334</v>
      </c>
      <c r="H49" s="24">
        <v>11109.333333333334</v>
      </c>
      <c r="I49" s="24">
        <v>11109.333333333334</v>
      </c>
      <c r="J49" s="24">
        <v>11109.333333333334</v>
      </c>
      <c r="K49" s="24">
        <v>11109.333333333334</v>
      </c>
      <c r="L49" s="24">
        <v>11109.333333333334</v>
      </c>
      <c r="M49" s="24">
        <v>11109.333333333334</v>
      </c>
      <c r="N49" s="24">
        <v>11109.333333333334</v>
      </c>
    </row>
    <row r="50" spans="1:14" ht="33" x14ac:dyDescent="0.2">
      <c r="A50" s="8" t="s">
        <v>24</v>
      </c>
      <c r="B50" s="23">
        <f>SUM(B51)</f>
        <v>215000</v>
      </c>
      <c r="C50" s="23">
        <f t="shared" ref="C50:N50" si="13">SUM(C51)</f>
        <v>17916.666666666668</v>
      </c>
      <c r="D50" s="23">
        <f t="shared" si="13"/>
        <v>17916.666666666668</v>
      </c>
      <c r="E50" s="23">
        <f t="shared" si="13"/>
        <v>17916.666666666668</v>
      </c>
      <c r="F50" s="23">
        <f t="shared" si="13"/>
        <v>17916.666666666668</v>
      </c>
      <c r="G50" s="23">
        <f t="shared" si="13"/>
        <v>17916.666666666668</v>
      </c>
      <c r="H50" s="23">
        <f t="shared" si="13"/>
        <v>17916.666666666668</v>
      </c>
      <c r="I50" s="23">
        <f t="shared" si="13"/>
        <v>17916.666666666668</v>
      </c>
      <c r="J50" s="23">
        <f t="shared" si="13"/>
        <v>17916.666666666668</v>
      </c>
      <c r="K50" s="23">
        <f t="shared" si="13"/>
        <v>17916.666666666668</v>
      </c>
      <c r="L50" s="23">
        <f t="shared" si="13"/>
        <v>17916.666666666668</v>
      </c>
      <c r="M50" s="23">
        <f t="shared" si="13"/>
        <v>17916.666666666668</v>
      </c>
      <c r="N50" s="23">
        <f t="shared" si="13"/>
        <v>17916.666666666668</v>
      </c>
    </row>
    <row r="51" spans="1:14" ht="33" x14ac:dyDescent="0.2">
      <c r="A51" s="7" t="s">
        <v>82</v>
      </c>
      <c r="B51" s="24">
        <v>215000</v>
      </c>
      <c r="C51" s="24">
        <f>B51/12</f>
        <v>17916.666666666668</v>
      </c>
      <c r="D51" s="24">
        <v>17916.666666666668</v>
      </c>
      <c r="E51" s="24">
        <v>17916.666666666668</v>
      </c>
      <c r="F51" s="24">
        <v>17916.666666666668</v>
      </c>
      <c r="G51" s="24">
        <v>17916.666666666668</v>
      </c>
      <c r="H51" s="24">
        <v>17916.666666666668</v>
      </c>
      <c r="I51" s="24">
        <v>17916.666666666668</v>
      </c>
      <c r="J51" s="24">
        <v>17916.666666666668</v>
      </c>
      <c r="K51" s="24">
        <v>17916.666666666668</v>
      </c>
      <c r="L51" s="24">
        <v>17916.666666666668</v>
      </c>
      <c r="M51" s="24">
        <v>17916.666666666668</v>
      </c>
      <c r="N51" s="24">
        <v>17916.666666666668</v>
      </c>
    </row>
    <row r="52" spans="1:14" s="32" customFormat="1" ht="16.5" x14ac:dyDescent="0.2">
      <c r="A52" s="8" t="s">
        <v>25</v>
      </c>
      <c r="B52" s="23">
        <f>B53</f>
        <v>133769</v>
      </c>
      <c r="C52" s="23">
        <f t="shared" ref="C52:N52" si="14">C53</f>
        <v>11147.416666666666</v>
      </c>
      <c r="D52" s="23">
        <f t="shared" si="14"/>
        <v>11147.416666666666</v>
      </c>
      <c r="E52" s="23">
        <f t="shared" si="14"/>
        <v>11147.416666666666</v>
      </c>
      <c r="F52" s="23">
        <f t="shared" si="14"/>
        <v>11147.416666666666</v>
      </c>
      <c r="G52" s="23">
        <f t="shared" si="14"/>
        <v>11147.416666666666</v>
      </c>
      <c r="H52" s="23">
        <f t="shared" si="14"/>
        <v>11147.416666666666</v>
      </c>
      <c r="I52" s="23">
        <f t="shared" si="14"/>
        <v>11147.416666666666</v>
      </c>
      <c r="J52" s="23">
        <f t="shared" si="14"/>
        <v>11147.416666666666</v>
      </c>
      <c r="K52" s="23">
        <f t="shared" si="14"/>
        <v>11147.416666666666</v>
      </c>
      <c r="L52" s="23">
        <f t="shared" si="14"/>
        <v>11147.416666666666</v>
      </c>
      <c r="M52" s="23">
        <f t="shared" si="14"/>
        <v>11147.416666666666</v>
      </c>
      <c r="N52" s="23">
        <f t="shared" si="14"/>
        <v>11147.416666666666</v>
      </c>
    </row>
    <row r="53" spans="1:14" s="31" customFormat="1" ht="16.5" x14ac:dyDescent="0.3">
      <c r="A53" s="30" t="s">
        <v>120</v>
      </c>
      <c r="B53" s="24">
        <v>133769</v>
      </c>
      <c r="C53" s="33">
        <f>B53/12</f>
        <v>11147.416666666666</v>
      </c>
      <c r="D53" s="34">
        <v>11147.416666666666</v>
      </c>
      <c r="E53" s="34">
        <v>11147.416666666666</v>
      </c>
      <c r="F53" s="34">
        <v>11147.416666666666</v>
      </c>
      <c r="G53" s="34">
        <v>11147.416666666666</v>
      </c>
      <c r="H53" s="34">
        <v>11147.416666666666</v>
      </c>
      <c r="I53" s="34">
        <v>11147.416666666666</v>
      </c>
      <c r="J53" s="34">
        <v>11147.416666666666</v>
      </c>
      <c r="K53" s="34">
        <v>11147.416666666666</v>
      </c>
      <c r="L53" s="34">
        <v>11147.416666666666</v>
      </c>
      <c r="M53" s="34">
        <v>11147.416666666666</v>
      </c>
      <c r="N53" s="34">
        <v>11147.416666666666</v>
      </c>
    </row>
    <row r="54" spans="1:14" x14ac:dyDescent="0.2">
      <c r="A54" s="5" t="s">
        <v>26</v>
      </c>
      <c r="B54" s="21">
        <f>SUM(B55)</f>
        <v>1206989</v>
      </c>
      <c r="C54" s="21">
        <f>SUM(C55)</f>
        <v>100582.40000000001</v>
      </c>
      <c r="D54" s="21">
        <f>SUM(D55)</f>
        <v>100582.40000000001</v>
      </c>
      <c r="E54" s="21">
        <f t="shared" ref="E54:N54" si="15">SUM(E55)</f>
        <v>100582.40000000001</v>
      </c>
      <c r="F54" s="21">
        <f t="shared" si="15"/>
        <v>100582.40000000001</v>
      </c>
      <c r="G54" s="21">
        <f t="shared" si="15"/>
        <v>100582.42</v>
      </c>
      <c r="H54" s="21">
        <f t="shared" si="15"/>
        <v>100582.42</v>
      </c>
      <c r="I54" s="21">
        <f t="shared" si="15"/>
        <v>100582.42</v>
      </c>
      <c r="J54" s="21">
        <f t="shared" si="15"/>
        <v>100582.42</v>
      </c>
      <c r="K54" s="21">
        <f t="shared" si="15"/>
        <v>100582.42</v>
      </c>
      <c r="L54" s="21">
        <f t="shared" si="15"/>
        <v>100582.42</v>
      </c>
      <c r="M54" s="21">
        <f t="shared" si="15"/>
        <v>100582.42</v>
      </c>
      <c r="N54" s="21">
        <f t="shared" si="15"/>
        <v>100582.45999999999</v>
      </c>
    </row>
    <row r="55" spans="1:14" ht="16.5" x14ac:dyDescent="0.2">
      <c r="A55" s="9" t="s">
        <v>83</v>
      </c>
      <c r="B55" s="25">
        <f>B56</f>
        <v>1206989</v>
      </c>
      <c r="C55" s="25">
        <f t="shared" ref="C55:N55" si="16">C56</f>
        <v>100582.40000000001</v>
      </c>
      <c r="D55" s="25">
        <f t="shared" si="16"/>
        <v>100582.40000000001</v>
      </c>
      <c r="E55" s="25">
        <f t="shared" si="16"/>
        <v>100582.40000000001</v>
      </c>
      <c r="F55" s="25">
        <f t="shared" si="16"/>
        <v>100582.40000000001</v>
      </c>
      <c r="G55" s="25">
        <f t="shared" si="16"/>
        <v>100582.42</v>
      </c>
      <c r="H55" s="25">
        <f t="shared" si="16"/>
        <v>100582.42</v>
      </c>
      <c r="I55" s="25">
        <f t="shared" si="16"/>
        <v>100582.42</v>
      </c>
      <c r="J55" s="25">
        <f t="shared" si="16"/>
        <v>100582.42</v>
      </c>
      <c r="K55" s="25">
        <f t="shared" si="16"/>
        <v>100582.42</v>
      </c>
      <c r="L55" s="25">
        <f t="shared" si="16"/>
        <v>100582.42</v>
      </c>
      <c r="M55" s="25">
        <f t="shared" si="16"/>
        <v>100582.42</v>
      </c>
      <c r="N55" s="25">
        <f t="shared" si="16"/>
        <v>100582.45999999999</v>
      </c>
    </row>
    <row r="56" spans="1:14" ht="16.5" x14ac:dyDescent="0.2">
      <c r="A56" s="8" t="s">
        <v>27</v>
      </c>
      <c r="B56" s="23">
        <f>SUM(B57:B64)</f>
        <v>1206989</v>
      </c>
      <c r="C56" s="23">
        <f t="shared" ref="C56:N56" si="17">SUM(C57:C64)</f>
        <v>100582.40000000001</v>
      </c>
      <c r="D56" s="23">
        <f t="shared" si="17"/>
        <v>100582.40000000001</v>
      </c>
      <c r="E56" s="23">
        <f t="shared" si="17"/>
        <v>100582.40000000001</v>
      </c>
      <c r="F56" s="23">
        <f t="shared" si="17"/>
        <v>100582.40000000001</v>
      </c>
      <c r="G56" s="23">
        <f t="shared" si="17"/>
        <v>100582.42</v>
      </c>
      <c r="H56" s="23">
        <f t="shared" si="17"/>
        <v>100582.42</v>
      </c>
      <c r="I56" s="23">
        <f t="shared" si="17"/>
        <v>100582.42</v>
      </c>
      <c r="J56" s="23">
        <f t="shared" si="17"/>
        <v>100582.42</v>
      </c>
      <c r="K56" s="23">
        <f t="shared" si="17"/>
        <v>100582.42</v>
      </c>
      <c r="L56" s="23">
        <f t="shared" si="17"/>
        <v>100582.42</v>
      </c>
      <c r="M56" s="23">
        <f t="shared" si="17"/>
        <v>100582.42</v>
      </c>
      <c r="N56" s="23">
        <f t="shared" si="17"/>
        <v>100582.45999999999</v>
      </c>
    </row>
    <row r="57" spans="1:14" ht="33" hidden="1" x14ac:dyDescent="0.2">
      <c r="A57" s="7" t="s">
        <v>84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33" x14ac:dyDescent="0.2">
      <c r="A58" s="7" t="s">
        <v>85</v>
      </c>
      <c r="B58" s="35">
        <v>658670</v>
      </c>
      <c r="C58" s="24">
        <v>54889.16</v>
      </c>
      <c r="D58" s="24">
        <v>54889.16</v>
      </c>
      <c r="E58" s="24">
        <v>54889.16</v>
      </c>
      <c r="F58" s="24">
        <v>54889.16</v>
      </c>
      <c r="G58" s="24">
        <v>54889.17</v>
      </c>
      <c r="H58" s="24">
        <v>54889.17</v>
      </c>
      <c r="I58" s="24">
        <v>54889.17</v>
      </c>
      <c r="J58" s="24">
        <v>54889.17</v>
      </c>
      <c r="K58" s="24">
        <v>54889.17</v>
      </c>
      <c r="L58" s="24">
        <v>54889.17</v>
      </c>
      <c r="M58" s="24">
        <v>54889.17</v>
      </c>
      <c r="N58" s="24">
        <v>54889.17</v>
      </c>
    </row>
    <row r="59" spans="1:14" ht="16.5" x14ac:dyDescent="0.2">
      <c r="A59" s="7" t="s">
        <v>86</v>
      </c>
      <c r="B59" s="35">
        <v>92000</v>
      </c>
      <c r="C59" s="24">
        <v>7666.66</v>
      </c>
      <c r="D59" s="24">
        <v>7666.66</v>
      </c>
      <c r="E59" s="24">
        <v>7666.66</v>
      </c>
      <c r="F59" s="24">
        <v>7666.66</v>
      </c>
      <c r="G59" s="24">
        <v>7666.67</v>
      </c>
      <c r="H59" s="24">
        <v>7666.67</v>
      </c>
      <c r="I59" s="24">
        <v>7666.67</v>
      </c>
      <c r="J59" s="24">
        <v>7666.67</v>
      </c>
      <c r="K59" s="24">
        <v>7666.67</v>
      </c>
      <c r="L59" s="24">
        <v>7666.67</v>
      </c>
      <c r="M59" s="24">
        <v>7666.67</v>
      </c>
      <c r="N59" s="24">
        <v>7666.67</v>
      </c>
    </row>
    <row r="60" spans="1:14" ht="16.5" x14ac:dyDescent="0.2">
      <c r="A60" s="11" t="s">
        <v>51</v>
      </c>
      <c r="B60" s="35">
        <v>1440</v>
      </c>
      <c r="C60" s="24">
        <f>B60/12</f>
        <v>120</v>
      </c>
      <c r="D60" s="24">
        <v>120</v>
      </c>
      <c r="E60" s="24">
        <v>120</v>
      </c>
      <c r="F60" s="24">
        <v>120</v>
      </c>
      <c r="G60" s="24">
        <v>120</v>
      </c>
      <c r="H60" s="24">
        <v>120</v>
      </c>
      <c r="I60" s="24">
        <v>120</v>
      </c>
      <c r="J60" s="24">
        <v>120</v>
      </c>
      <c r="K60" s="24">
        <v>120</v>
      </c>
      <c r="L60" s="24">
        <v>120</v>
      </c>
      <c r="M60" s="24">
        <v>120</v>
      </c>
      <c r="N60" s="24">
        <v>120</v>
      </c>
    </row>
    <row r="61" spans="1:14" ht="33" x14ac:dyDescent="0.2">
      <c r="A61" s="7" t="s">
        <v>87</v>
      </c>
      <c r="B61" s="35">
        <v>91369</v>
      </c>
      <c r="C61" s="24">
        <v>7614.08</v>
      </c>
      <c r="D61" s="24">
        <v>7614.08</v>
      </c>
      <c r="E61" s="24">
        <v>7614.08</v>
      </c>
      <c r="F61" s="24">
        <v>7614.08</v>
      </c>
      <c r="G61" s="24">
        <v>7614.08</v>
      </c>
      <c r="H61" s="24">
        <v>7614.08</v>
      </c>
      <c r="I61" s="24">
        <v>7614.08</v>
      </c>
      <c r="J61" s="24">
        <v>7614.08</v>
      </c>
      <c r="K61" s="24">
        <v>7614.08</v>
      </c>
      <c r="L61" s="24">
        <v>7614.08</v>
      </c>
      <c r="M61" s="24">
        <v>7614.08</v>
      </c>
      <c r="N61" s="24">
        <v>7614.12</v>
      </c>
    </row>
    <row r="62" spans="1:14" ht="16.5" hidden="1" x14ac:dyDescent="0.2">
      <c r="A62" s="7" t="s">
        <v>88</v>
      </c>
      <c r="B62" s="35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ht="49.5" x14ac:dyDescent="0.2">
      <c r="A63" s="11" t="s">
        <v>89</v>
      </c>
      <c r="B63" s="35">
        <v>3000</v>
      </c>
      <c r="C63" s="24">
        <f>B63/12</f>
        <v>250</v>
      </c>
      <c r="D63" s="24">
        <v>250</v>
      </c>
      <c r="E63" s="24">
        <v>250</v>
      </c>
      <c r="F63" s="24">
        <v>250</v>
      </c>
      <c r="G63" s="24">
        <v>250</v>
      </c>
      <c r="H63" s="24">
        <v>250</v>
      </c>
      <c r="I63" s="24">
        <v>250</v>
      </c>
      <c r="J63" s="24">
        <v>250</v>
      </c>
      <c r="K63" s="24">
        <v>250</v>
      </c>
      <c r="L63" s="24">
        <v>250</v>
      </c>
      <c r="M63" s="24">
        <v>250</v>
      </c>
      <c r="N63" s="24">
        <v>250</v>
      </c>
    </row>
    <row r="64" spans="1:14" ht="16.5" x14ac:dyDescent="0.2">
      <c r="A64" s="7" t="s">
        <v>90</v>
      </c>
      <c r="B64" s="35">
        <v>360510</v>
      </c>
      <c r="C64" s="24">
        <v>30042.5</v>
      </c>
      <c r="D64" s="24">
        <v>30042.5</v>
      </c>
      <c r="E64" s="24">
        <v>30042.5</v>
      </c>
      <c r="F64" s="24">
        <v>30042.5</v>
      </c>
      <c r="G64" s="24">
        <v>30042.5</v>
      </c>
      <c r="H64" s="24">
        <v>30042.5</v>
      </c>
      <c r="I64" s="24">
        <v>30042.5</v>
      </c>
      <c r="J64" s="24">
        <v>30042.5</v>
      </c>
      <c r="K64" s="24">
        <v>30042.5</v>
      </c>
      <c r="L64" s="24">
        <v>30042.5</v>
      </c>
      <c r="M64" s="24">
        <v>30042.5</v>
      </c>
      <c r="N64" s="24">
        <v>30042.5</v>
      </c>
    </row>
    <row r="65" spans="1:14" ht="16.5" hidden="1" x14ac:dyDescent="0.2">
      <c r="A65" s="8" t="s">
        <v>28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</row>
    <row r="66" spans="1:14" ht="33" hidden="1" x14ac:dyDescent="0.2">
      <c r="A66" s="7" t="s">
        <v>91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33" hidden="1" x14ac:dyDescent="0.2">
      <c r="A67" s="7" t="s">
        <v>92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</row>
    <row r="68" spans="1:14" ht="16.5" hidden="1" x14ac:dyDescent="0.2">
      <c r="A68" s="7" t="s">
        <v>93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</row>
    <row r="69" spans="1:14" ht="16.5" hidden="1" x14ac:dyDescent="0.2">
      <c r="A69" s="7" t="s">
        <v>94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ht="16.5" hidden="1" x14ac:dyDescent="0.2">
      <c r="A70" s="8" t="s">
        <v>29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</row>
    <row r="71" spans="1:14" x14ac:dyDescent="0.2">
      <c r="A71" s="5" t="s">
        <v>30</v>
      </c>
      <c r="B71" s="21">
        <f>SUM(B72)</f>
        <v>227806</v>
      </c>
      <c r="C71" s="21">
        <f>SUM(C72)</f>
        <v>18983.833333333332</v>
      </c>
      <c r="D71" s="21">
        <f>SUM(D72)</f>
        <v>18983.833333333332</v>
      </c>
      <c r="E71" s="21">
        <f t="shared" ref="E71:N71" si="18">SUM(E72)</f>
        <v>18983.833333333332</v>
      </c>
      <c r="F71" s="21">
        <f t="shared" si="18"/>
        <v>18983.833333333332</v>
      </c>
      <c r="G71" s="21">
        <f t="shared" si="18"/>
        <v>18983.833333333332</v>
      </c>
      <c r="H71" s="21">
        <f t="shared" si="18"/>
        <v>18983.833333333332</v>
      </c>
      <c r="I71" s="21">
        <f t="shared" si="18"/>
        <v>18983.833333333332</v>
      </c>
      <c r="J71" s="21">
        <f t="shared" si="18"/>
        <v>18983.833333333332</v>
      </c>
      <c r="K71" s="21">
        <f t="shared" si="18"/>
        <v>18983.833333333332</v>
      </c>
      <c r="L71" s="21">
        <f t="shared" si="18"/>
        <v>18983.833333333332</v>
      </c>
      <c r="M71" s="21">
        <f t="shared" si="18"/>
        <v>18983.833333333332</v>
      </c>
      <c r="N71" s="21">
        <f t="shared" si="18"/>
        <v>18983.833333333332</v>
      </c>
    </row>
    <row r="72" spans="1:14" ht="16.5" x14ac:dyDescent="0.2">
      <c r="A72" s="12" t="s">
        <v>95</v>
      </c>
      <c r="B72" s="25">
        <f>SUM(B73:B84)</f>
        <v>227806</v>
      </c>
      <c r="C72" s="25">
        <f>SUM(C73:C84)</f>
        <v>18983.833333333332</v>
      </c>
      <c r="D72" s="25">
        <f t="shared" ref="C72:N72" si="19">SUM(D73:D84)</f>
        <v>18983.833333333332</v>
      </c>
      <c r="E72" s="25">
        <f t="shared" si="19"/>
        <v>18983.833333333332</v>
      </c>
      <c r="F72" s="25">
        <f t="shared" si="19"/>
        <v>18983.833333333332</v>
      </c>
      <c r="G72" s="25">
        <f t="shared" si="19"/>
        <v>18983.833333333332</v>
      </c>
      <c r="H72" s="25">
        <f t="shared" si="19"/>
        <v>18983.833333333332</v>
      </c>
      <c r="I72" s="25">
        <f t="shared" si="19"/>
        <v>18983.833333333332</v>
      </c>
      <c r="J72" s="25">
        <f t="shared" si="19"/>
        <v>18983.833333333332</v>
      </c>
      <c r="K72" s="25">
        <f t="shared" si="19"/>
        <v>18983.833333333332</v>
      </c>
      <c r="L72" s="25">
        <f t="shared" si="19"/>
        <v>18983.833333333332</v>
      </c>
      <c r="M72" s="25">
        <f t="shared" si="19"/>
        <v>18983.833333333332</v>
      </c>
      <c r="N72" s="25">
        <f t="shared" si="19"/>
        <v>18983.833333333332</v>
      </c>
    </row>
    <row r="73" spans="1:14" ht="16.5" hidden="1" x14ac:dyDescent="0.2">
      <c r="A73" s="7" t="s">
        <v>96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ht="16.5" hidden="1" x14ac:dyDescent="0.2">
      <c r="A74" s="7" t="s">
        <v>97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33" x14ac:dyDescent="0.2">
      <c r="A75" s="7" t="s">
        <v>98</v>
      </c>
      <c r="B75" s="24">
        <v>227806</v>
      </c>
      <c r="C75" s="24">
        <f>B75/12</f>
        <v>18983.833333333332</v>
      </c>
      <c r="D75" s="24">
        <v>18983.833333333332</v>
      </c>
      <c r="E75" s="24">
        <v>18983.833333333332</v>
      </c>
      <c r="F75" s="24">
        <v>18983.833333333332</v>
      </c>
      <c r="G75" s="24">
        <v>18983.833333333332</v>
      </c>
      <c r="H75" s="24">
        <v>18983.833333333332</v>
      </c>
      <c r="I75" s="24">
        <v>18983.833333333332</v>
      </c>
      <c r="J75" s="24">
        <v>18983.833333333332</v>
      </c>
      <c r="K75" s="24">
        <v>18983.833333333332</v>
      </c>
      <c r="L75" s="24">
        <v>18983.833333333332</v>
      </c>
      <c r="M75" s="24">
        <v>18983.833333333332</v>
      </c>
      <c r="N75" s="24">
        <v>18983.833333333332</v>
      </c>
    </row>
    <row r="76" spans="1:14" ht="16.5" hidden="1" x14ac:dyDescent="0.2">
      <c r="A76" s="7" t="s">
        <v>99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16.5" hidden="1" x14ac:dyDescent="0.2">
      <c r="A77" s="7" t="s">
        <v>100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16.5" hidden="1" x14ac:dyDescent="0.2">
      <c r="A78" s="7" t="s">
        <v>101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16.5" hidden="1" x14ac:dyDescent="0.2">
      <c r="A79" s="7" t="s">
        <v>102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33" hidden="1" x14ac:dyDescent="0.2">
      <c r="A80" s="7" t="s">
        <v>103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</row>
    <row r="81" spans="1:14" ht="33" hidden="1" x14ac:dyDescent="0.2">
      <c r="A81" s="7" t="s">
        <v>104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16.5" hidden="1" x14ac:dyDescent="0.2">
      <c r="A82" s="7" t="s">
        <v>105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6.5" hidden="1" x14ac:dyDescent="0.2">
      <c r="A83" s="7" t="s">
        <v>106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16.5" hidden="1" x14ac:dyDescent="0.2">
      <c r="A84" s="7" t="s">
        <v>107</v>
      </c>
      <c r="B84" s="24">
        <v>0</v>
      </c>
      <c r="C84" s="24">
        <f>B84/12</f>
        <v>0</v>
      </c>
      <c r="D84" s="24">
        <f t="shared" ref="D84:N84" si="20">C84/12</f>
        <v>0</v>
      </c>
      <c r="E84" s="24">
        <f t="shared" si="20"/>
        <v>0</v>
      </c>
      <c r="F84" s="24">
        <f t="shared" si="20"/>
        <v>0</v>
      </c>
      <c r="G84" s="24">
        <f t="shared" si="20"/>
        <v>0</v>
      </c>
      <c r="H84" s="24">
        <f t="shared" si="20"/>
        <v>0</v>
      </c>
      <c r="I84" s="24">
        <f t="shared" si="20"/>
        <v>0</v>
      </c>
      <c r="J84" s="24">
        <f t="shared" si="20"/>
        <v>0</v>
      </c>
      <c r="K84" s="24">
        <f t="shared" si="20"/>
        <v>0</v>
      </c>
      <c r="L84" s="24">
        <f t="shared" si="20"/>
        <v>0</v>
      </c>
      <c r="M84" s="24">
        <f t="shared" si="20"/>
        <v>0</v>
      </c>
      <c r="N84" s="24">
        <f t="shared" si="20"/>
        <v>0</v>
      </c>
    </row>
    <row r="85" spans="1:14" x14ac:dyDescent="0.2">
      <c r="A85" s="5" t="s">
        <v>31</v>
      </c>
      <c r="B85" s="21">
        <f t="shared" ref="B85:D86" si="21">SUM(B87)</f>
        <v>99683706</v>
      </c>
      <c r="C85" s="21">
        <f t="shared" si="21"/>
        <v>8306975.4833333343</v>
      </c>
      <c r="D85" s="21">
        <f t="shared" si="21"/>
        <v>8306975.4833333343</v>
      </c>
      <c r="E85" s="21">
        <f t="shared" ref="E85:N85" si="22">SUM(E87)</f>
        <v>8306975.4833333343</v>
      </c>
      <c r="F85" s="21">
        <f t="shared" si="22"/>
        <v>8306975.4833333343</v>
      </c>
      <c r="G85" s="21">
        <f t="shared" si="22"/>
        <v>8306975.4933333341</v>
      </c>
      <c r="H85" s="21">
        <f t="shared" si="22"/>
        <v>8306975.4933333341</v>
      </c>
      <c r="I85" s="21">
        <f t="shared" si="22"/>
        <v>8306975.4933333341</v>
      </c>
      <c r="J85" s="21">
        <f t="shared" si="22"/>
        <v>8306975.4933333341</v>
      </c>
      <c r="K85" s="21">
        <f t="shared" si="22"/>
        <v>8306975.5233333334</v>
      </c>
      <c r="L85" s="21">
        <f t="shared" si="22"/>
        <v>8306975.5233333334</v>
      </c>
      <c r="M85" s="21">
        <f t="shared" si="22"/>
        <v>8306975.5233333334</v>
      </c>
      <c r="N85" s="21">
        <f t="shared" si="22"/>
        <v>8306975.5233333334</v>
      </c>
    </row>
    <row r="86" spans="1:14" x14ac:dyDescent="0.2">
      <c r="A86" s="13" t="s">
        <v>32</v>
      </c>
      <c r="B86" s="21">
        <f t="shared" si="21"/>
        <v>49663990</v>
      </c>
      <c r="C86" s="21">
        <f t="shared" si="21"/>
        <v>4138665.8166666673</v>
      </c>
      <c r="D86" s="21">
        <f t="shared" si="21"/>
        <v>4138665.8166666673</v>
      </c>
      <c r="E86" s="21">
        <f t="shared" ref="E86:N86" si="23">SUM(E88)</f>
        <v>4138665.8166666673</v>
      </c>
      <c r="F86" s="21">
        <f t="shared" si="23"/>
        <v>4138665.8166666673</v>
      </c>
      <c r="G86" s="21">
        <f t="shared" si="23"/>
        <v>4138665.8266666671</v>
      </c>
      <c r="H86" s="21">
        <f t="shared" si="23"/>
        <v>4138665.8266666671</v>
      </c>
      <c r="I86" s="21">
        <f t="shared" si="23"/>
        <v>4138665.8266666671</v>
      </c>
      <c r="J86" s="21">
        <f t="shared" si="23"/>
        <v>4138665.8266666671</v>
      </c>
      <c r="K86" s="21">
        <f t="shared" si="23"/>
        <v>4138665.8566666665</v>
      </c>
      <c r="L86" s="21">
        <f t="shared" si="23"/>
        <v>4138665.8566666665</v>
      </c>
      <c r="M86" s="21">
        <f t="shared" si="23"/>
        <v>4138665.8566666665</v>
      </c>
      <c r="N86" s="21">
        <f t="shared" si="23"/>
        <v>4138665.8566666665</v>
      </c>
    </row>
    <row r="87" spans="1:14" ht="16.5" x14ac:dyDescent="0.2">
      <c r="A87" s="14" t="s">
        <v>108</v>
      </c>
      <c r="B87" s="26">
        <f>SUM(B88+B97+B111)</f>
        <v>99683706</v>
      </c>
      <c r="C87" s="26">
        <f>SUM(C88+C97+C111)</f>
        <v>8306975.4833333343</v>
      </c>
      <c r="D87" s="26">
        <f>SUM(D88+D97+D111)</f>
        <v>8306975.4833333343</v>
      </c>
      <c r="E87" s="26">
        <f t="shared" ref="E87:N87" si="24">SUM(E88+E97+E111)</f>
        <v>8306975.4833333343</v>
      </c>
      <c r="F87" s="26">
        <f t="shared" si="24"/>
        <v>8306975.4833333343</v>
      </c>
      <c r="G87" s="26">
        <f t="shared" si="24"/>
        <v>8306975.4933333341</v>
      </c>
      <c r="H87" s="26">
        <f t="shared" si="24"/>
        <v>8306975.4933333341</v>
      </c>
      <c r="I87" s="26">
        <f t="shared" si="24"/>
        <v>8306975.4933333341</v>
      </c>
      <c r="J87" s="26">
        <f t="shared" si="24"/>
        <v>8306975.4933333341</v>
      </c>
      <c r="K87" s="26">
        <f t="shared" si="24"/>
        <v>8306975.5233333334</v>
      </c>
      <c r="L87" s="26">
        <f t="shared" si="24"/>
        <v>8306975.5233333334</v>
      </c>
      <c r="M87" s="26">
        <f t="shared" si="24"/>
        <v>8306975.5233333334</v>
      </c>
      <c r="N87" s="26">
        <f t="shared" si="24"/>
        <v>8306975.5233333334</v>
      </c>
    </row>
    <row r="88" spans="1:14" ht="16.5" x14ac:dyDescent="0.2">
      <c r="A88" s="8" t="s">
        <v>33</v>
      </c>
      <c r="B88" s="23">
        <f>SUM(B89:B96)</f>
        <v>49663990</v>
      </c>
      <c r="C88" s="23">
        <f>SUM(C89:C96)</f>
        <v>4138665.8166666673</v>
      </c>
      <c r="D88" s="23">
        <f>SUM(D89:D96)</f>
        <v>4138665.8166666673</v>
      </c>
      <c r="E88" s="23">
        <f t="shared" ref="E88:N88" si="25">SUM(E89:E96)</f>
        <v>4138665.8166666673</v>
      </c>
      <c r="F88" s="23">
        <f t="shared" si="25"/>
        <v>4138665.8166666673</v>
      </c>
      <c r="G88" s="23">
        <f t="shared" si="25"/>
        <v>4138665.8266666671</v>
      </c>
      <c r="H88" s="23">
        <f t="shared" si="25"/>
        <v>4138665.8266666671</v>
      </c>
      <c r="I88" s="23">
        <f t="shared" si="25"/>
        <v>4138665.8266666671</v>
      </c>
      <c r="J88" s="23">
        <f t="shared" si="25"/>
        <v>4138665.8266666671</v>
      </c>
      <c r="K88" s="23">
        <f t="shared" si="25"/>
        <v>4138665.8566666665</v>
      </c>
      <c r="L88" s="23">
        <f t="shared" si="25"/>
        <v>4138665.8566666665</v>
      </c>
      <c r="M88" s="23">
        <f t="shared" si="25"/>
        <v>4138665.8566666665</v>
      </c>
      <c r="N88" s="23">
        <f t="shared" si="25"/>
        <v>4138665.8566666665</v>
      </c>
    </row>
    <row r="89" spans="1:14" ht="16.5" x14ac:dyDescent="0.2">
      <c r="A89" s="7" t="s">
        <v>34</v>
      </c>
      <c r="B89" s="35">
        <v>31868879</v>
      </c>
      <c r="C89" s="24">
        <v>2655739.91</v>
      </c>
      <c r="D89" s="24">
        <v>2655739.91</v>
      </c>
      <c r="E89" s="24">
        <v>2655739.91</v>
      </c>
      <c r="F89" s="24">
        <v>2655739.91</v>
      </c>
      <c r="G89" s="24">
        <v>2655739.92</v>
      </c>
      <c r="H89" s="24">
        <v>2655739.92</v>
      </c>
      <c r="I89" s="24">
        <v>2655739.92</v>
      </c>
      <c r="J89" s="24">
        <v>2655739.92</v>
      </c>
      <c r="K89" s="24">
        <v>2655739.92</v>
      </c>
      <c r="L89" s="24">
        <v>2655739.92</v>
      </c>
      <c r="M89" s="24">
        <v>2655739.92</v>
      </c>
      <c r="N89" s="24">
        <v>2655739.92</v>
      </c>
    </row>
    <row r="90" spans="1:14" ht="16.5" x14ac:dyDescent="0.2">
      <c r="A90" s="7" t="s">
        <v>35</v>
      </c>
      <c r="B90" s="35">
        <v>270270</v>
      </c>
      <c r="C90" s="24">
        <v>22522.5</v>
      </c>
      <c r="D90" s="24">
        <v>22522.5</v>
      </c>
      <c r="E90" s="24">
        <v>22522.5</v>
      </c>
      <c r="F90" s="24">
        <v>22522.5</v>
      </c>
      <c r="G90" s="24">
        <v>22522.5</v>
      </c>
      <c r="H90" s="24">
        <v>22522.5</v>
      </c>
      <c r="I90" s="24">
        <v>22522.5</v>
      </c>
      <c r="J90" s="24">
        <v>22522.5</v>
      </c>
      <c r="K90" s="24">
        <v>22522.5</v>
      </c>
      <c r="L90" s="24">
        <v>22522.5</v>
      </c>
      <c r="M90" s="24">
        <v>22522.5</v>
      </c>
      <c r="N90" s="24">
        <v>22522.5</v>
      </c>
    </row>
    <row r="91" spans="1:14" ht="16.5" x14ac:dyDescent="0.2">
      <c r="A91" s="7" t="s">
        <v>36</v>
      </c>
      <c r="B91" s="35">
        <v>510916</v>
      </c>
      <c r="C91" s="24">
        <v>42576.33</v>
      </c>
      <c r="D91" s="24">
        <v>42576.33</v>
      </c>
      <c r="E91" s="24">
        <v>42576.33</v>
      </c>
      <c r="F91" s="24">
        <v>42576.33</v>
      </c>
      <c r="G91" s="24">
        <v>42576.33</v>
      </c>
      <c r="H91" s="24">
        <v>42576.33</v>
      </c>
      <c r="I91" s="24">
        <v>42576.33</v>
      </c>
      <c r="J91" s="24">
        <v>42576.33</v>
      </c>
      <c r="K91" s="24">
        <v>42576.34</v>
      </c>
      <c r="L91" s="24">
        <v>42576.34</v>
      </c>
      <c r="M91" s="24">
        <v>42576.34</v>
      </c>
      <c r="N91" s="24">
        <v>42576.34</v>
      </c>
    </row>
    <row r="92" spans="1:14" ht="16.5" x14ac:dyDescent="0.2">
      <c r="A92" s="7" t="s">
        <v>37</v>
      </c>
      <c r="B92" s="35">
        <v>1292946</v>
      </c>
      <c r="C92" s="24">
        <v>107745.5</v>
      </c>
      <c r="D92" s="24">
        <v>107745.5</v>
      </c>
      <c r="E92" s="24">
        <v>107745.5</v>
      </c>
      <c r="F92" s="24">
        <v>107745.5</v>
      </c>
      <c r="G92" s="24">
        <v>107745.5</v>
      </c>
      <c r="H92" s="24">
        <v>107745.5</v>
      </c>
      <c r="I92" s="24">
        <v>107745.5</v>
      </c>
      <c r="J92" s="24">
        <v>107745.5</v>
      </c>
      <c r="K92" s="24">
        <v>107745.5</v>
      </c>
      <c r="L92" s="24">
        <v>107745.5</v>
      </c>
      <c r="M92" s="24">
        <v>107745.5</v>
      </c>
      <c r="N92" s="24">
        <v>107745.5</v>
      </c>
    </row>
    <row r="93" spans="1:14" ht="16.5" x14ac:dyDescent="0.2">
      <c r="A93" s="7" t="s">
        <v>38</v>
      </c>
      <c r="B93" s="35">
        <v>54835</v>
      </c>
      <c r="C93" s="24">
        <v>4569.58</v>
      </c>
      <c r="D93" s="24">
        <v>4569.58</v>
      </c>
      <c r="E93" s="24">
        <v>4569.58</v>
      </c>
      <c r="F93" s="24">
        <v>4569.58</v>
      </c>
      <c r="G93" s="24">
        <v>4569.58</v>
      </c>
      <c r="H93" s="24">
        <v>4569.58</v>
      </c>
      <c r="I93" s="24">
        <v>4569.58</v>
      </c>
      <c r="J93" s="24">
        <v>4569.58</v>
      </c>
      <c r="K93" s="24">
        <v>4569.59</v>
      </c>
      <c r="L93" s="24">
        <v>4569.59</v>
      </c>
      <c r="M93" s="24">
        <v>4569.59</v>
      </c>
      <c r="N93" s="24">
        <v>4569.59</v>
      </c>
    </row>
    <row r="94" spans="1:14" ht="16.5" x14ac:dyDescent="0.2">
      <c r="A94" s="7" t="s">
        <v>39</v>
      </c>
      <c r="B94" s="35">
        <v>1175368</v>
      </c>
      <c r="C94" s="24">
        <v>97947.33</v>
      </c>
      <c r="D94" s="24">
        <v>97947.33</v>
      </c>
      <c r="E94" s="24">
        <v>97947.33</v>
      </c>
      <c r="F94" s="24">
        <v>97947.33</v>
      </c>
      <c r="G94" s="24">
        <v>97947.33</v>
      </c>
      <c r="H94" s="24">
        <v>97947.33</v>
      </c>
      <c r="I94" s="24">
        <v>97947.33</v>
      </c>
      <c r="J94" s="24">
        <v>97947.33</v>
      </c>
      <c r="K94" s="24">
        <v>97947.34</v>
      </c>
      <c r="L94" s="24">
        <v>97947.34</v>
      </c>
      <c r="M94" s="24">
        <v>97947.34</v>
      </c>
      <c r="N94" s="24">
        <v>97947.34</v>
      </c>
    </row>
    <row r="95" spans="1:14" ht="16.5" x14ac:dyDescent="0.2">
      <c r="A95" s="7" t="s">
        <v>40</v>
      </c>
      <c r="B95" s="35">
        <v>13235444</v>
      </c>
      <c r="C95" s="24">
        <f>B95/12</f>
        <v>1102953.6666666667</v>
      </c>
      <c r="D95" s="24">
        <v>1102953.6666666667</v>
      </c>
      <c r="E95" s="24">
        <v>1102953.6666666667</v>
      </c>
      <c r="F95" s="24">
        <v>1102953.6666666667</v>
      </c>
      <c r="G95" s="24">
        <v>1102953.6666666667</v>
      </c>
      <c r="H95" s="24">
        <v>1102953.6666666667</v>
      </c>
      <c r="I95" s="24">
        <v>1102953.6666666667</v>
      </c>
      <c r="J95" s="24">
        <v>1102953.6666666667</v>
      </c>
      <c r="K95" s="24">
        <v>1102953.6666666667</v>
      </c>
      <c r="L95" s="24">
        <v>1102953.6666666667</v>
      </c>
      <c r="M95" s="24">
        <v>1102953.6666666667</v>
      </c>
      <c r="N95" s="24">
        <v>1102953.6666666667</v>
      </c>
    </row>
    <row r="96" spans="1:14" ht="16.5" x14ac:dyDescent="0.2">
      <c r="A96" s="7" t="s">
        <v>41</v>
      </c>
      <c r="B96" s="35">
        <v>1255332</v>
      </c>
      <c r="C96" s="24">
        <f>B96/12</f>
        <v>104611</v>
      </c>
      <c r="D96" s="24">
        <v>104611</v>
      </c>
      <c r="E96" s="24">
        <v>104611</v>
      </c>
      <c r="F96" s="24">
        <v>104611</v>
      </c>
      <c r="G96" s="24">
        <v>104611</v>
      </c>
      <c r="H96" s="24">
        <v>104611</v>
      </c>
      <c r="I96" s="24">
        <v>104611</v>
      </c>
      <c r="J96" s="24">
        <v>104611</v>
      </c>
      <c r="K96" s="24">
        <v>104611</v>
      </c>
      <c r="L96" s="24">
        <v>104611</v>
      </c>
      <c r="M96" s="24">
        <v>104611</v>
      </c>
      <c r="N96" s="24">
        <v>104611</v>
      </c>
    </row>
    <row r="97" spans="1:14" x14ac:dyDescent="0.2">
      <c r="A97" s="13" t="s">
        <v>42</v>
      </c>
      <c r="B97" s="21">
        <f t="shared" ref="B97:D99" si="26">SUM(B98)</f>
        <v>32539097</v>
      </c>
      <c r="C97" s="21">
        <f t="shared" si="26"/>
        <v>2711591.4166666665</v>
      </c>
      <c r="D97" s="21">
        <f t="shared" si="26"/>
        <v>2711591.4166666665</v>
      </c>
      <c r="E97" s="21">
        <f t="shared" ref="E97:N99" si="27">SUM(E98)</f>
        <v>2711591.4166666665</v>
      </c>
      <c r="F97" s="21">
        <f t="shared" si="27"/>
        <v>2711591.4166666665</v>
      </c>
      <c r="G97" s="21">
        <f t="shared" si="27"/>
        <v>2711591.4166666665</v>
      </c>
      <c r="H97" s="21">
        <f t="shared" si="27"/>
        <v>2711591.4166666665</v>
      </c>
      <c r="I97" s="21">
        <f t="shared" si="27"/>
        <v>2711591.4166666665</v>
      </c>
      <c r="J97" s="21">
        <f t="shared" si="27"/>
        <v>2711591.4166666665</v>
      </c>
      <c r="K97" s="21">
        <f t="shared" si="27"/>
        <v>2711591.4166666665</v>
      </c>
      <c r="L97" s="21">
        <f t="shared" si="27"/>
        <v>2711591.4166666665</v>
      </c>
      <c r="M97" s="21">
        <f t="shared" si="27"/>
        <v>2711591.4166666665</v>
      </c>
      <c r="N97" s="21">
        <f t="shared" si="27"/>
        <v>2711591.4166666665</v>
      </c>
    </row>
    <row r="98" spans="1:14" ht="16.5" x14ac:dyDescent="0.2">
      <c r="A98" s="8" t="s">
        <v>49</v>
      </c>
      <c r="B98" s="23">
        <f t="shared" si="26"/>
        <v>32539097</v>
      </c>
      <c r="C98" s="23">
        <f t="shared" si="26"/>
        <v>2711591.4166666665</v>
      </c>
      <c r="D98" s="23">
        <f t="shared" si="26"/>
        <v>2711591.4166666665</v>
      </c>
      <c r="E98" s="23">
        <f t="shared" si="27"/>
        <v>2711591.4166666665</v>
      </c>
      <c r="F98" s="23">
        <f t="shared" si="27"/>
        <v>2711591.4166666665</v>
      </c>
      <c r="G98" s="23">
        <f t="shared" si="27"/>
        <v>2711591.4166666665</v>
      </c>
      <c r="H98" s="23">
        <f t="shared" si="27"/>
        <v>2711591.4166666665</v>
      </c>
      <c r="I98" s="23">
        <f t="shared" si="27"/>
        <v>2711591.4166666665</v>
      </c>
      <c r="J98" s="23">
        <f t="shared" si="27"/>
        <v>2711591.4166666665</v>
      </c>
      <c r="K98" s="23">
        <f t="shared" si="27"/>
        <v>2711591.4166666665</v>
      </c>
      <c r="L98" s="23">
        <f t="shared" si="27"/>
        <v>2711591.4166666665</v>
      </c>
      <c r="M98" s="23">
        <f t="shared" si="27"/>
        <v>2711591.4166666665</v>
      </c>
      <c r="N98" s="23">
        <f t="shared" si="27"/>
        <v>2711591.4166666665</v>
      </c>
    </row>
    <row r="99" spans="1:14" ht="16.5" x14ac:dyDescent="0.2">
      <c r="A99" s="15" t="s">
        <v>109</v>
      </c>
      <c r="B99" s="23">
        <f t="shared" si="26"/>
        <v>32539097</v>
      </c>
      <c r="C99" s="23">
        <f t="shared" si="26"/>
        <v>2711591.4166666665</v>
      </c>
      <c r="D99" s="23">
        <f t="shared" si="26"/>
        <v>2711591.4166666665</v>
      </c>
      <c r="E99" s="23">
        <f t="shared" si="27"/>
        <v>2711591.4166666665</v>
      </c>
      <c r="F99" s="23">
        <f t="shared" si="27"/>
        <v>2711591.4166666665</v>
      </c>
      <c r="G99" s="23">
        <f t="shared" si="27"/>
        <v>2711591.4166666665</v>
      </c>
      <c r="H99" s="23">
        <f t="shared" si="27"/>
        <v>2711591.4166666665</v>
      </c>
      <c r="I99" s="23">
        <f t="shared" si="27"/>
        <v>2711591.4166666665</v>
      </c>
      <c r="J99" s="23">
        <f t="shared" si="27"/>
        <v>2711591.4166666665</v>
      </c>
      <c r="K99" s="23">
        <f t="shared" si="27"/>
        <v>2711591.4166666665</v>
      </c>
      <c r="L99" s="23">
        <f t="shared" si="27"/>
        <v>2711591.4166666665</v>
      </c>
      <c r="M99" s="23">
        <f t="shared" si="27"/>
        <v>2711591.4166666665</v>
      </c>
      <c r="N99" s="23">
        <f t="shared" si="27"/>
        <v>2711591.4166666665</v>
      </c>
    </row>
    <row r="100" spans="1:14" ht="33" x14ac:dyDescent="0.2">
      <c r="A100" s="7" t="s">
        <v>43</v>
      </c>
      <c r="B100" s="24">
        <v>32539097</v>
      </c>
      <c r="C100" s="24">
        <f>B100/12</f>
        <v>2711591.4166666665</v>
      </c>
      <c r="D100" s="24">
        <v>2711591.4166666665</v>
      </c>
      <c r="E100" s="24">
        <v>2711591.4166666665</v>
      </c>
      <c r="F100" s="24">
        <v>2711591.4166666665</v>
      </c>
      <c r="G100" s="24">
        <v>2711591.4166666665</v>
      </c>
      <c r="H100" s="24">
        <v>2711591.4166666665</v>
      </c>
      <c r="I100" s="24">
        <v>2711591.4166666665</v>
      </c>
      <c r="J100" s="24">
        <v>2711591.4166666665</v>
      </c>
      <c r="K100" s="24">
        <v>2711591.4166666665</v>
      </c>
      <c r="L100" s="24">
        <v>2711591.4166666665</v>
      </c>
      <c r="M100" s="24">
        <v>2711591.4166666665</v>
      </c>
      <c r="N100" s="24">
        <v>2711591.4166666665</v>
      </c>
    </row>
    <row r="101" spans="1:14" x14ac:dyDescent="0.2">
      <c r="A101" s="13" t="s">
        <v>44</v>
      </c>
      <c r="B101" s="21">
        <f>SUM(B102)</f>
        <v>2000000</v>
      </c>
      <c r="C101" s="21">
        <f>SUM(C102)</f>
        <v>166666.66666666666</v>
      </c>
      <c r="D101" s="21">
        <f>SUM(D102)</f>
        <v>166666.66666666666</v>
      </c>
      <c r="E101" s="21">
        <f t="shared" ref="E101:N101" si="28">SUM(E102)</f>
        <v>166666.66666666666</v>
      </c>
      <c r="F101" s="21">
        <f t="shared" si="28"/>
        <v>166666.66666666666</v>
      </c>
      <c r="G101" s="21">
        <f t="shared" si="28"/>
        <v>166666.66666666666</v>
      </c>
      <c r="H101" s="21">
        <f t="shared" si="28"/>
        <v>166666.66666666666</v>
      </c>
      <c r="I101" s="21">
        <f t="shared" si="28"/>
        <v>166666.66666666666</v>
      </c>
      <c r="J101" s="21">
        <f t="shared" si="28"/>
        <v>166666.66666666666</v>
      </c>
      <c r="K101" s="21">
        <f t="shared" si="28"/>
        <v>166666.66666666666</v>
      </c>
      <c r="L101" s="21">
        <f t="shared" si="28"/>
        <v>166666.66666666666</v>
      </c>
      <c r="M101" s="21">
        <f t="shared" si="28"/>
        <v>166666.66666666666</v>
      </c>
      <c r="N101" s="21">
        <f t="shared" si="28"/>
        <v>166666.66666666666</v>
      </c>
    </row>
    <row r="102" spans="1:14" ht="16.5" x14ac:dyDescent="0.2">
      <c r="A102" s="8" t="s">
        <v>45</v>
      </c>
      <c r="B102" s="23">
        <f>SUM(B103:B109)</f>
        <v>2000000</v>
      </c>
      <c r="C102" s="23">
        <f>SUM(C103:C109)</f>
        <v>166666.66666666666</v>
      </c>
      <c r="D102" s="23">
        <f>SUM(D103:D109)</f>
        <v>166666.66666666666</v>
      </c>
      <c r="E102" s="23">
        <f t="shared" ref="E102:N102" si="29">SUM(E103:E109)</f>
        <v>166666.66666666666</v>
      </c>
      <c r="F102" s="23">
        <f t="shared" si="29"/>
        <v>166666.66666666666</v>
      </c>
      <c r="G102" s="23">
        <f t="shared" si="29"/>
        <v>166666.66666666666</v>
      </c>
      <c r="H102" s="23">
        <f t="shared" si="29"/>
        <v>166666.66666666666</v>
      </c>
      <c r="I102" s="23">
        <f t="shared" si="29"/>
        <v>166666.66666666666</v>
      </c>
      <c r="J102" s="23">
        <f t="shared" si="29"/>
        <v>166666.66666666666</v>
      </c>
      <c r="K102" s="23">
        <f t="shared" si="29"/>
        <v>166666.66666666666</v>
      </c>
      <c r="L102" s="23">
        <f t="shared" si="29"/>
        <v>166666.66666666666</v>
      </c>
      <c r="M102" s="23">
        <f t="shared" si="29"/>
        <v>166666.66666666666</v>
      </c>
      <c r="N102" s="23">
        <f t="shared" si="29"/>
        <v>166666.66666666666</v>
      </c>
    </row>
    <row r="103" spans="1:14" ht="33" hidden="1" x14ac:dyDescent="0.2">
      <c r="A103" s="11" t="s">
        <v>110</v>
      </c>
      <c r="B103" s="24">
        <v>0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</row>
    <row r="104" spans="1:14" ht="16.5" hidden="1" x14ac:dyDescent="0.2">
      <c r="A104" s="7" t="s">
        <v>111</v>
      </c>
      <c r="B104" s="24">
        <v>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</row>
    <row r="105" spans="1:14" ht="16.5" hidden="1" x14ac:dyDescent="0.2">
      <c r="A105" s="7" t="s">
        <v>112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</row>
    <row r="106" spans="1:14" ht="16.5" hidden="1" x14ac:dyDescent="0.2">
      <c r="A106" s="7" t="s">
        <v>113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</row>
    <row r="107" spans="1:14" ht="16.5" hidden="1" x14ac:dyDescent="0.2">
      <c r="A107" s="7" t="s">
        <v>114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</row>
    <row r="108" spans="1:14" ht="16.5" hidden="1" x14ac:dyDescent="0.2">
      <c r="A108" s="7" t="s">
        <v>115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</row>
    <row r="109" spans="1:14" ht="16.5" x14ac:dyDescent="0.2">
      <c r="A109" s="7" t="s">
        <v>116</v>
      </c>
      <c r="B109" s="24">
        <v>2000000</v>
      </c>
      <c r="C109" s="24">
        <f>B109/12</f>
        <v>166666.66666666666</v>
      </c>
      <c r="D109" s="24">
        <v>166666.66666666666</v>
      </c>
      <c r="E109" s="24">
        <v>166666.66666666666</v>
      </c>
      <c r="F109" s="24">
        <v>166666.66666666666</v>
      </c>
      <c r="G109" s="24">
        <v>166666.66666666666</v>
      </c>
      <c r="H109" s="24">
        <v>166666.66666666666</v>
      </c>
      <c r="I109" s="24">
        <v>166666.66666666666</v>
      </c>
      <c r="J109" s="24">
        <v>166666.66666666666</v>
      </c>
      <c r="K109" s="24">
        <v>166666.66666666666</v>
      </c>
      <c r="L109" s="24">
        <v>166666.66666666666</v>
      </c>
      <c r="M109" s="24">
        <v>166666.66666666666</v>
      </c>
      <c r="N109" s="24">
        <v>166666.66666666666</v>
      </c>
    </row>
    <row r="110" spans="1:14" ht="16.5" x14ac:dyDescent="0.3">
      <c r="A110" s="4" t="s">
        <v>46</v>
      </c>
      <c r="B110" s="20">
        <f t="shared" ref="B110:D114" si="30">SUM(B111)</f>
        <v>17480619</v>
      </c>
      <c r="C110" s="20">
        <f t="shared" si="30"/>
        <v>1456718.25</v>
      </c>
      <c r="D110" s="20">
        <f t="shared" si="30"/>
        <v>1456718.25</v>
      </c>
      <c r="E110" s="20">
        <f t="shared" ref="E110:N114" si="31">SUM(E111)</f>
        <v>1456718.25</v>
      </c>
      <c r="F110" s="20">
        <f t="shared" si="31"/>
        <v>1456718.25</v>
      </c>
      <c r="G110" s="20">
        <f t="shared" si="31"/>
        <v>1456718.25</v>
      </c>
      <c r="H110" s="20">
        <f t="shared" si="31"/>
        <v>1456718.25</v>
      </c>
      <c r="I110" s="20">
        <f t="shared" si="31"/>
        <v>1456718.25</v>
      </c>
      <c r="J110" s="20">
        <f t="shared" si="31"/>
        <v>1456718.25</v>
      </c>
      <c r="K110" s="20">
        <f t="shared" si="31"/>
        <v>1456718.25</v>
      </c>
      <c r="L110" s="20">
        <f t="shared" si="31"/>
        <v>1456718.25</v>
      </c>
      <c r="M110" s="20">
        <f t="shared" si="31"/>
        <v>1456718.25</v>
      </c>
      <c r="N110" s="20">
        <f t="shared" si="31"/>
        <v>1456718.25</v>
      </c>
    </row>
    <row r="111" spans="1:14" x14ac:dyDescent="0.2">
      <c r="A111" s="5" t="s">
        <v>31</v>
      </c>
      <c r="B111" s="21">
        <f t="shared" si="30"/>
        <v>17480619</v>
      </c>
      <c r="C111" s="21">
        <f t="shared" si="30"/>
        <v>1456718.25</v>
      </c>
      <c r="D111" s="21">
        <f t="shared" si="30"/>
        <v>1456718.25</v>
      </c>
      <c r="E111" s="21">
        <f t="shared" si="31"/>
        <v>1456718.25</v>
      </c>
      <c r="F111" s="21">
        <f t="shared" si="31"/>
        <v>1456718.25</v>
      </c>
      <c r="G111" s="21">
        <f t="shared" si="31"/>
        <v>1456718.25</v>
      </c>
      <c r="H111" s="21">
        <f t="shared" si="31"/>
        <v>1456718.25</v>
      </c>
      <c r="I111" s="21">
        <f t="shared" si="31"/>
        <v>1456718.25</v>
      </c>
      <c r="J111" s="21">
        <f t="shared" si="31"/>
        <v>1456718.25</v>
      </c>
      <c r="K111" s="21">
        <f t="shared" si="31"/>
        <v>1456718.25</v>
      </c>
      <c r="L111" s="21">
        <f t="shared" si="31"/>
        <v>1456718.25</v>
      </c>
      <c r="M111" s="21">
        <f t="shared" si="31"/>
        <v>1456718.25</v>
      </c>
      <c r="N111" s="21">
        <f t="shared" si="31"/>
        <v>1456718.25</v>
      </c>
    </row>
    <row r="112" spans="1:14" x14ac:dyDescent="0.2">
      <c r="A112" s="13" t="s">
        <v>42</v>
      </c>
      <c r="B112" s="21">
        <f t="shared" si="30"/>
        <v>17480619</v>
      </c>
      <c r="C112" s="21">
        <f t="shared" si="30"/>
        <v>1456718.25</v>
      </c>
      <c r="D112" s="21">
        <f t="shared" si="30"/>
        <v>1456718.25</v>
      </c>
      <c r="E112" s="21">
        <f t="shared" si="31"/>
        <v>1456718.25</v>
      </c>
      <c r="F112" s="21">
        <f t="shared" si="31"/>
        <v>1456718.25</v>
      </c>
      <c r="G112" s="21">
        <f t="shared" si="31"/>
        <v>1456718.25</v>
      </c>
      <c r="H112" s="21">
        <f t="shared" si="31"/>
        <v>1456718.25</v>
      </c>
      <c r="I112" s="21">
        <f t="shared" si="31"/>
        <v>1456718.25</v>
      </c>
      <c r="J112" s="21">
        <f t="shared" si="31"/>
        <v>1456718.25</v>
      </c>
      <c r="K112" s="21">
        <f t="shared" si="31"/>
        <v>1456718.25</v>
      </c>
      <c r="L112" s="21">
        <f t="shared" si="31"/>
        <v>1456718.25</v>
      </c>
      <c r="M112" s="21">
        <f t="shared" si="31"/>
        <v>1456718.25</v>
      </c>
      <c r="N112" s="21">
        <f t="shared" si="31"/>
        <v>1456718.25</v>
      </c>
    </row>
    <row r="113" spans="1:14" ht="16.5" x14ac:dyDescent="0.2">
      <c r="A113" s="8" t="s">
        <v>49</v>
      </c>
      <c r="B113" s="23">
        <f t="shared" si="30"/>
        <v>17480619</v>
      </c>
      <c r="C113" s="23">
        <f t="shared" si="30"/>
        <v>1456718.25</v>
      </c>
      <c r="D113" s="23">
        <f t="shared" si="30"/>
        <v>1456718.25</v>
      </c>
      <c r="E113" s="23">
        <f t="shared" si="31"/>
        <v>1456718.25</v>
      </c>
      <c r="F113" s="23">
        <f t="shared" si="31"/>
        <v>1456718.25</v>
      </c>
      <c r="G113" s="23">
        <f t="shared" si="31"/>
        <v>1456718.25</v>
      </c>
      <c r="H113" s="23">
        <f t="shared" si="31"/>
        <v>1456718.25</v>
      </c>
      <c r="I113" s="23">
        <f t="shared" si="31"/>
        <v>1456718.25</v>
      </c>
      <c r="J113" s="23">
        <f t="shared" si="31"/>
        <v>1456718.25</v>
      </c>
      <c r="K113" s="23">
        <f t="shared" si="31"/>
        <v>1456718.25</v>
      </c>
      <c r="L113" s="23">
        <f t="shared" si="31"/>
        <v>1456718.25</v>
      </c>
      <c r="M113" s="23">
        <f t="shared" si="31"/>
        <v>1456718.25</v>
      </c>
      <c r="N113" s="23">
        <f t="shared" si="31"/>
        <v>1456718.25</v>
      </c>
    </row>
    <row r="114" spans="1:14" ht="16.5" x14ac:dyDescent="0.2">
      <c r="A114" s="15" t="s">
        <v>109</v>
      </c>
      <c r="B114" s="23">
        <f t="shared" si="30"/>
        <v>17480619</v>
      </c>
      <c r="C114" s="23">
        <f t="shared" si="30"/>
        <v>1456718.25</v>
      </c>
      <c r="D114" s="23">
        <f t="shared" si="30"/>
        <v>1456718.25</v>
      </c>
      <c r="E114" s="23">
        <f t="shared" si="31"/>
        <v>1456718.25</v>
      </c>
      <c r="F114" s="23">
        <f t="shared" si="31"/>
        <v>1456718.25</v>
      </c>
      <c r="G114" s="23">
        <f t="shared" si="31"/>
        <v>1456718.25</v>
      </c>
      <c r="H114" s="23">
        <f t="shared" si="31"/>
        <v>1456718.25</v>
      </c>
      <c r="I114" s="23">
        <f t="shared" si="31"/>
        <v>1456718.25</v>
      </c>
      <c r="J114" s="23">
        <f t="shared" si="31"/>
        <v>1456718.25</v>
      </c>
      <c r="K114" s="23">
        <f t="shared" si="31"/>
        <v>1456718.25</v>
      </c>
      <c r="L114" s="23">
        <f t="shared" si="31"/>
        <v>1456718.25</v>
      </c>
      <c r="M114" s="23">
        <f t="shared" si="31"/>
        <v>1456718.25</v>
      </c>
      <c r="N114" s="23">
        <f t="shared" si="31"/>
        <v>1456718.25</v>
      </c>
    </row>
    <row r="115" spans="1:14" ht="33" x14ac:dyDescent="0.2">
      <c r="A115" s="7" t="s">
        <v>50</v>
      </c>
      <c r="B115" s="24">
        <v>17480619</v>
      </c>
      <c r="C115" s="24">
        <f>B115/12</f>
        <v>1456718.25</v>
      </c>
      <c r="D115" s="24">
        <v>1456718.25</v>
      </c>
      <c r="E115" s="24">
        <v>1456718.25</v>
      </c>
      <c r="F115" s="24">
        <v>1456718.25</v>
      </c>
      <c r="G115" s="24">
        <v>1456718.25</v>
      </c>
      <c r="H115" s="24">
        <v>1456718.25</v>
      </c>
      <c r="I115" s="24">
        <v>1456718.25</v>
      </c>
      <c r="J115" s="24">
        <v>1456718.25</v>
      </c>
      <c r="K115" s="24">
        <v>1456718.25</v>
      </c>
      <c r="L115" s="24">
        <v>1456718.25</v>
      </c>
      <c r="M115" s="24">
        <v>1456718.25</v>
      </c>
      <c r="N115" s="24">
        <v>1456718.25</v>
      </c>
    </row>
    <row r="116" spans="1:14" ht="23.25" x14ac:dyDescent="0.35">
      <c r="A116" s="16" t="s">
        <v>13</v>
      </c>
      <c r="B116" s="27">
        <f>SUM(B6+B110)</f>
        <v>113608955.5</v>
      </c>
      <c r="C116" s="27">
        <f t="shared" ref="C116:N116" si="32">SUM(C6+C110)</f>
        <v>9467412.8983333334</v>
      </c>
      <c r="D116" s="27">
        <f t="shared" si="32"/>
        <v>9467412.8983333334</v>
      </c>
      <c r="E116" s="27">
        <f t="shared" si="32"/>
        <v>9467412.8983333334</v>
      </c>
      <c r="F116" s="27">
        <f t="shared" si="32"/>
        <v>9467412.8983333334</v>
      </c>
      <c r="G116" s="27">
        <f t="shared" si="32"/>
        <v>9467412.9483333342</v>
      </c>
      <c r="H116" s="27">
        <f t="shared" si="32"/>
        <v>9467412.9483333342</v>
      </c>
      <c r="I116" s="27">
        <f t="shared" si="32"/>
        <v>9467412.9483333342</v>
      </c>
      <c r="J116" s="27">
        <f t="shared" si="32"/>
        <v>9467412.9483333342</v>
      </c>
      <c r="K116" s="27">
        <f t="shared" si="32"/>
        <v>9467413.0083333328</v>
      </c>
      <c r="L116" s="27">
        <f t="shared" si="32"/>
        <v>9467413.0083333328</v>
      </c>
      <c r="M116" s="27">
        <f t="shared" si="32"/>
        <v>9467413.0083333328</v>
      </c>
      <c r="N116" s="27">
        <f t="shared" si="32"/>
        <v>9467413.0883333348</v>
      </c>
    </row>
  </sheetData>
  <mergeCells count="2">
    <mergeCell ref="A1:N1"/>
    <mergeCell ref="A3:N3"/>
  </mergeCells>
  <phoneticPr fontId="0" type="noConversion"/>
  <printOptions horizontalCentered="1"/>
  <pageMargins left="0.31496062992125984" right="0.39370078740157483" top="0.5" bottom="0.39370078740157483" header="0" footer="0"/>
  <pageSetup scale="45" fitToHeight="3" orientation="landscape" r:id="rId1"/>
  <headerFooter alignWithMargins="0"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Calendarización 2023</vt:lpstr>
      <vt:lpstr>'Calendarización 2023'!Títulos_a_imprimir</vt:lpstr>
    </vt:vector>
  </TitlesOfParts>
  <Company>CONTADURIA MAYOR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Jorge_L</dc:creator>
  <cp:lastModifiedBy>Usuario</cp:lastModifiedBy>
  <cp:lastPrinted>2019-05-16T20:24:02Z</cp:lastPrinted>
  <dcterms:created xsi:type="dcterms:W3CDTF">2001-06-29T17:31:23Z</dcterms:created>
  <dcterms:modified xsi:type="dcterms:W3CDTF">2023-05-12T23:09:24Z</dcterms:modified>
</cp:coreProperties>
</file>